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garrk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" i="1" l="1"/>
  <c r="D128" i="1"/>
  <c r="C128" i="1"/>
  <c r="E121" i="1"/>
  <c r="D121" i="1"/>
  <c r="C121" i="1"/>
  <c r="E113" i="1"/>
  <c r="D113" i="1"/>
  <c r="C113" i="1"/>
  <c r="E107" i="1"/>
  <c r="E106" i="1" s="1"/>
  <c r="D107" i="1"/>
  <c r="D106" i="1" s="1"/>
  <c r="C107" i="1"/>
  <c r="C106" i="1" s="1"/>
  <c r="E101" i="1"/>
  <c r="D101" i="1"/>
  <c r="C101" i="1"/>
  <c r="E96" i="1"/>
  <c r="E94" i="1" s="1"/>
  <c r="D96" i="1"/>
  <c r="D94" i="1" s="1"/>
  <c r="C96" i="1"/>
  <c r="C94" i="1"/>
  <c r="E75" i="1"/>
  <c r="E74" i="1" s="1"/>
  <c r="D75" i="1"/>
  <c r="C75" i="1"/>
  <c r="C74" i="1" s="1"/>
  <c r="D74" i="1"/>
  <c r="E56" i="1"/>
  <c r="D56" i="1"/>
  <c r="C56" i="1"/>
  <c r="E47" i="1"/>
  <c r="D47" i="1"/>
  <c r="C47" i="1"/>
  <c r="E40" i="1"/>
  <c r="D40" i="1"/>
  <c r="C40" i="1"/>
  <c r="E35" i="1"/>
  <c r="D35" i="1"/>
  <c r="C35" i="1"/>
  <c r="E30" i="1"/>
  <c r="D30" i="1"/>
  <c r="C30" i="1"/>
  <c r="E13" i="1"/>
  <c r="D13" i="1"/>
  <c r="C13" i="1"/>
  <c r="E9" i="1"/>
  <c r="E8" i="1" s="1"/>
  <c r="E7" i="1" s="1"/>
  <c r="D9" i="1"/>
  <c r="C9" i="1"/>
  <c r="C8" i="1" s="1"/>
  <c r="C7" i="1" s="1"/>
  <c r="C93" i="1" s="1"/>
  <c r="C120" i="1" s="1"/>
  <c r="C127" i="1" s="1"/>
  <c r="C131" i="1" s="1"/>
  <c r="C133" i="1" s="1"/>
  <c r="D8" i="1"/>
  <c r="D7" i="1" s="1"/>
  <c r="D93" i="1" s="1"/>
  <c r="E93" i="1" l="1"/>
  <c r="E120" i="1" s="1"/>
  <c r="E127" i="1" s="1"/>
  <c r="E131" i="1" s="1"/>
  <c r="E133" i="1" s="1"/>
  <c r="D120" i="1"/>
  <c r="D127" i="1" s="1"/>
  <c r="D131" i="1" s="1"/>
  <c r="D133" i="1" s="1"/>
</calcChain>
</file>

<file path=xl/sharedStrings.xml><?xml version="1.0" encoding="utf-8"?>
<sst xmlns="http://schemas.openxmlformats.org/spreadsheetml/2006/main" count="254" uniqueCount="251">
  <si>
    <t xml:space="preserve"> MƏNFƏƏT VƏ ZƏRƏR HAQQINDA HESABAT</t>
  </si>
  <si>
    <t>(min manatla)</t>
  </si>
  <si>
    <t>I-ci kvartal</t>
  </si>
  <si>
    <t>II-ci kvartal</t>
  </si>
  <si>
    <t>III-cü kvartal</t>
  </si>
  <si>
    <t>IV-cü kvartal</t>
  </si>
  <si>
    <t>Mənfəət və zərər maddələri</t>
  </si>
  <si>
    <t>İlin əvvəlindən hesabat tarixinədək, hesabat tarixi də daxil olmaqla</t>
  </si>
  <si>
    <r>
      <t xml:space="preserve">1. Faiz və gəlirlərin bu qəbildən olan növləri, </t>
    </r>
    <r>
      <rPr>
        <b/>
        <i/>
        <sz val="10"/>
        <rFont val="Times New Roman"/>
        <family val="1"/>
        <charset val="204"/>
      </rPr>
      <t>cəmi</t>
    </r>
  </si>
  <si>
    <r>
      <t xml:space="preserve">a) Kreditlər üzrə faizlər, </t>
    </r>
    <r>
      <rPr>
        <i/>
        <sz val="10"/>
        <rFont val="Times New Roman"/>
        <family val="1"/>
        <charset val="204"/>
      </rPr>
      <t>cəmi</t>
    </r>
  </si>
  <si>
    <t>1a</t>
  </si>
  <si>
    <t>a1) Mədən çıxarma sənayesi</t>
  </si>
  <si>
    <t>1a1</t>
  </si>
  <si>
    <t>a1.1) Xam neft, təbii qaz, daş kömür və digər yanacaq növlərinin hasilatı</t>
  </si>
  <si>
    <t>1a1_1</t>
  </si>
  <si>
    <t>a1.2) Metal filizlərinin hasilatı</t>
  </si>
  <si>
    <t>1a1_2</t>
  </si>
  <si>
    <t xml:space="preserve">a1.3) Mədənçıxarma sənayəsinin digər sahələri (karxana və s) </t>
  </si>
  <si>
    <t>1a1_3</t>
  </si>
  <si>
    <r>
      <t xml:space="preserve">a2) Emal sənayesi, </t>
    </r>
    <r>
      <rPr>
        <i/>
        <sz val="10"/>
        <rFont val="Times New Roman"/>
        <family val="1"/>
        <charset val="204"/>
      </rPr>
      <t>cəmi</t>
    </r>
  </si>
  <si>
    <t>1a2</t>
  </si>
  <si>
    <t>a2.1) İçki və tütün də daxil olmaqla qida məhsullarının istehsalı</t>
  </si>
  <si>
    <t>1a2_1</t>
  </si>
  <si>
    <t>a2.2) Toxuculuq və tikiş sənayesi</t>
  </si>
  <si>
    <t>1a2_2</t>
  </si>
  <si>
    <t>a2.3) Dəri emalı, dəridən məmulatlar və ayaqqabı istehsalı</t>
  </si>
  <si>
    <t>1a2_3</t>
  </si>
  <si>
    <t>a2.4) Mebel, ağac məmulatlarının (pəncərə, qapı və s) istehsalı</t>
  </si>
  <si>
    <t>1a2_4</t>
  </si>
  <si>
    <t>a2.5) Sellüloz- kağız istehsalı və poliqrafiya fəaliyyəti</t>
  </si>
  <si>
    <t>1a2_5</t>
  </si>
  <si>
    <t>a2.6) Neft məhsullarının istehsalı</t>
  </si>
  <si>
    <t>1a2_6</t>
  </si>
  <si>
    <t>a2.7) Kimya sənayesi</t>
  </si>
  <si>
    <t>1a2_7</t>
  </si>
  <si>
    <t>a2.8) Rezin və plastmas məmulatların istehsalı</t>
  </si>
  <si>
    <t>1a2_8</t>
  </si>
  <si>
    <t>a2.9) Digər qeyri - metal mineral məhsulların istehsalı</t>
  </si>
  <si>
    <t>1a2_9</t>
  </si>
  <si>
    <t>a2.10) Metallurgiya sənayesi və hazır metal məmulatlarının istehsalı</t>
  </si>
  <si>
    <t>1a2_10</t>
  </si>
  <si>
    <t>a2.11) Maşın və avadanlıqların istehsalı</t>
  </si>
  <si>
    <t>1a2_11</t>
  </si>
  <si>
    <t>a2.12) Elektrik maşınları və elektrik avadanlıqlarının istehsalı</t>
  </si>
  <si>
    <t>1a2_12</t>
  </si>
  <si>
    <t>a2.13) Nəqliyyat vasitələri və avadanlıqlarının istehsalı</t>
  </si>
  <si>
    <t>1a2_13</t>
  </si>
  <si>
    <t>a2.14) Emal sənayesinin digər sahələri</t>
  </si>
  <si>
    <t>1a2_14</t>
  </si>
  <si>
    <t xml:space="preserve">a3) Elektrik enerjisi və Qazın istehsalı </t>
  </si>
  <si>
    <t>1a3</t>
  </si>
  <si>
    <t>a4) Sənayenin digər sahələri</t>
  </si>
  <si>
    <t>1a4</t>
  </si>
  <si>
    <t>a5) Kənd təsərrüfatı, cəmi</t>
  </si>
  <si>
    <t>1a5</t>
  </si>
  <si>
    <t>a5.1) Kənd təsərrüfatı, ovçuluq və bu sahədə xidmətlərin göstərilməsi</t>
  </si>
  <si>
    <t>1a5_1</t>
  </si>
  <si>
    <t>a5.2) Meşə təsərrüfatı və bu sahədə xidmətlərin göstərilməsi</t>
  </si>
  <si>
    <t>1a5_2</t>
  </si>
  <si>
    <t>a5.3) Balıqçılıq, balıq təsərrüfatı və bununla əlaqədar xidmətlər</t>
  </si>
  <si>
    <t>1a5_3</t>
  </si>
  <si>
    <t>a5.4) Digərləri</t>
  </si>
  <si>
    <t>1a5_4</t>
  </si>
  <si>
    <t>a6) Tikinti sahəsi, cəmi</t>
  </si>
  <si>
    <t>1a6</t>
  </si>
  <si>
    <t>a6.1) Yaşayış sahələrin tikintisi</t>
  </si>
  <si>
    <t>1a6_1</t>
  </si>
  <si>
    <t>a6.2) Qeyri-yaşayış sahələrin tikintisi</t>
  </si>
  <si>
    <t>1a6_2</t>
  </si>
  <si>
    <t>a6.3) Yol, körpü tikintisi</t>
  </si>
  <si>
    <t>1a6_3</t>
  </si>
  <si>
    <t>a6.4) Digər tikintilər</t>
  </si>
  <si>
    <t>1a6_4</t>
  </si>
  <si>
    <t>a7) Nəqliyyat, cəmi</t>
  </si>
  <si>
    <t>1a7</t>
  </si>
  <si>
    <t>a7.1) Quru yol nəqliyyatlarının fəaliyyəti</t>
  </si>
  <si>
    <t>1a7_1</t>
  </si>
  <si>
    <t>a7.2) Su nəqliyyatının fəaliyyəti</t>
  </si>
  <si>
    <t>1a7_2</t>
  </si>
  <si>
    <t>a7.3) Hava nəqliyyatı fəaliyyəti</t>
  </si>
  <si>
    <t>1a7_3</t>
  </si>
  <si>
    <t>a7.4) Köməkçi və əlavə nəqliyyat fəaliyyəti</t>
  </si>
  <si>
    <t>1a7_4</t>
  </si>
  <si>
    <t>a7.5) Digərləri</t>
  </si>
  <si>
    <t>1a7_5</t>
  </si>
  <si>
    <t>a8)  İnformasiya və Rabitə</t>
  </si>
  <si>
    <t>1a8</t>
  </si>
  <si>
    <t>a9) Ticarət sahəsinə kredit, cəmi</t>
  </si>
  <si>
    <t>1a9</t>
  </si>
  <si>
    <t xml:space="preserve">a9.1) Tikinti materialları və santexnika malları üzrə ixtisaslaşan  </t>
  </si>
  <si>
    <t>1a9_1</t>
  </si>
  <si>
    <t>a9.2) Avtomobil ticarəti üzrə ixtisaslaşan</t>
  </si>
  <si>
    <t>1a9_2</t>
  </si>
  <si>
    <t>a9.3) Elektrotexnika və məişət texnikası üzrə ixtisaslaşan</t>
  </si>
  <si>
    <t>1a9_3</t>
  </si>
  <si>
    <t>a9.4) Yeyinti, geyim və gündəlik məişət malları üzrə ixtisaslaşan</t>
  </si>
  <si>
    <t>1a9_4</t>
  </si>
  <si>
    <t>a9.5) Digərləri</t>
  </si>
  <si>
    <t>1a9_5</t>
  </si>
  <si>
    <t xml:space="preserve">a10) Digər qeyri-istehsal və xidmət sahələri </t>
  </si>
  <si>
    <t>1a10</t>
  </si>
  <si>
    <t>a11) İctimai Təşkilatlara</t>
  </si>
  <si>
    <t>1a11</t>
  </si>
  <si>
    <t>a12) Mərkəzi  idarəetmə orqanlarına və bələdiyyələrə verilmiş kreditlər</t>
  </si>
  <si>
    <t>1a12</t>
  </si>
  <si>
    <t xml:space="preserve">a13) Şəxsi, ailəvi və sair məqsədlər üçün fiziki şəxslərə kreditlər, cəmi </t>
  </si>
  <si>
    <t>1a13</t>
  </si>
  <si>
    <t xml:space="preserve">a13.1) Yaşayış sahəsinin alınmasına </t>
  </si>
  <si>
    <t>1a13_1</t>
  </si>
  <si>
    <t xml:space="preserve">a13.2) Yaşayış sahəsinin tikintisi və təmirinə </t>
  </si>
  <si>
    <t>1a13_2</t>
  </si>
  <si>
    <t>a13.3) Avtomobil alınmasına</t>
  </si>
  <si>
    <t>1a13_3</t>
  </si>
  <si>
    <t>a13.4) Məişət avadanlıqlarının alınmasına</t>
  </si>
  <si>
    <t>1a13_4</t>
  </si>
  <si>
    <t>a13.5) Kredit kartları</t>
  </si>
  <si>
    <t>1a13_5</t>
  </si>
  <si>
    <t>a13.6) Digər</t>
  </si>
  <si>
    <t>1a13_6</t>
  </si>
  <si>
    <t>a14) Digər kreditlər</t>
  </si>
  <si>
    <t>1a14</t>
  </si>
  <si>
    <t>b) banklara 7 gündən çox olan müddətə verilmiş kreditlər</t>
  </si>
  <si>
    <t>1b</t>
  </si>
  <si>
    <t>c) digər maliyyə institutlarına kreditlər</t>
  </si>
  <si>
    <t>1c</t>
  </si>
  <si>
    <t>d) banklararası bazarın qısamüddətli maliyyə alətləri (7-ci gün də daxil olmaqla, 7 günədək olan kreditlər)</t>
  </si>
  <si>
    <t>1d</t>
  </si>
  <si>
    <t>e) banklarda depozitlər</t>
  </si>
  <si>
    <t>1e</t>
  </si>
  <si>
    <t>f) digər maliyyə institutlarında depozitlər (banklardan başqa)</t>
  </si>
  <si>
    <t>1f</t>
  </si>
  <si>
    <t>g) REPO/əks REPO əməliyyatları üzrə</t>
  </si>
  <si>
    <t>1g</t>
  </si>
  <si>
    <t xml:space="preserve">h) ödəniş müddətinədək saxlanılan qiymətli kağızlar üzrə </t>
  </si>
  <si>
    <t>1h</t>
  </si>
  <si>
    <t xml:space="preserve">i) ticarət qiymətli kağızları üzrə </t>
  </si>
  <si>
    <t>1i</t>
  </si>
  <si>
    <t>j) faizli nostro hesablar üzrə</t>
  </si>
  <si>
    <t>1j</t>
  </si>
  <si>
    <t>k) digər faiz gəliri növləri</t>
  </si>
  <si>
    <t>1k</t>
  </si>
  <si>
    <r>
      <t xml:space="preserve">2. Faizlər və onlara bağlı xərclər, </t>
    </r>
    <r>
      <rPr>
        <b/>
        <i/>
        <sz val="10"/>
        <rFont val="Times New Roman"/>
        <family val="1"/>
        <charset val="204"/>
      </rPr>
      <t>cəmi</t>
    </r>
  </si>
  <si>
    <r>
      <t>a) depozitlər üzrə faizlər, c</t>
    </r>
    <r>
      <rPr>
        <i/>
        <sz val="10"/>
        <rFont val="Times New Roman"/>
        <family val="1"/>
        <charset val="204"/>
      </rPr>
      <t>əmi</t>
    </r>
  </si>
  <si>
    <t>2a</t>
  </si>
  <si>
    <t>a1) fiziki şəxslərin tələbli depozitlər</t>
  </si>
  <si>
    <t>2a1</t>
  </si>
  <si>
    <t>a2) hüquqi şəxslərin tələbli depozitlər (bütün cari və çek hesabları daxil olmaqla)</t>
  </si>
  <si>
    <t>2a2</t>
  </si>
  <si>
    <t>a3) fiziki şəxslərin müddətli depozitləri</t>
  </si>
  <si>
    <t>2a3</t>
  </si>
  <si>
    <t>a4) hüquqi şəxslərin müddətli depozitləri</t>
  </si>
  <si>
    <t>2a4</t>
  </si>
  <si>
    <t>b) AMB-nin kreditləri</t>
  </si>
  <si>
    <t>2b</t>
  </si>
  <si>
    <t>c) banklararası bazarın qısamüddətli maliyyə alətləri (7-ci gün də daxil olmaqla, 7 günədək olan kreditlər)</t>
  </si>
  <si>
    <t>2c</t>
  </si>
  <si>
    <t xml:space="preserve">d) banklardan 7 gündən çox olan müddətə alınmış kreditlər </t>
  </si>
  <si>
    <t>2d</t>
  </si>
  <si>
    <t>e) beynəlxalq maliyyə institutlarından alınan borclar daxil olmaqla digər maliyyə institutlarının kreditləri</t>
  </si>
  <si>
    <t>2e</t>
  </si>
  <si>
    <t xml:space="preserve">f) bankların depozitləri </t>
  </si>
  <si>
    <t>2f</t>
  </si>
  <si>
    <t>g) digər maliyyə institutlarının depozitləri</t>
  </si>
  <si>
    <t>2g</t>
  </si>
  <si>
    <t>h) faizli loro hesablar üzrə</t>
  </si>
  <si>
    <t>2h</t>
  </si>
  <si>
    <t>i) REPO/əks REPO əməliyyatları üzrə</t>
  </si>
  <si>
    <t>2i</t>
  </si>
  <si>
    <t>j) mərkəzi idarəetmə orqanlarının depozitləri və kreditləri</t>
  </si>
  <si>
    <t>2j</t>
  </si>
  <si>
    <t>k) bələdiyyələrin depozitləri və kreditləri</t>
  </si>
  <si>
    <t>2k</t>
  </si>
  <si>
    <t>l) bank tərəfindən alınmış ipoteka kreditləri</t>
  </si>
  <si>
    <t>2l</t>
  </si>
  <si>
    <t>m) bank tərəfindən buraxılmış subordinasiyalı və sair bu qəbildən olan borc öhdəlikləri</t>
  </si>
  <si>
    <t>2m</t>
  </si>
  <si>
    <t>n) faizlərlə bağlı digər xərclər</t>
  </si>
  <si>
    <t>2n</t>
  </si>
  <si>
    <t>3. Xalis faiz gəliri (zərəri) (sətir 1 çıx sətir 2)</t>
  </si>
  <si>
    <r>
      <t xml:space="preserve">4. Qeyri-faiz gəlirləri, </t>
    </r>
    <r>
      <rPr>
        <b/>
        <i/>
        <sz val="10"/>
        <rFont val="Times New Roman"/>
        <family val="1"/>
        <charset val="204"/>
      </rPr>
      <t>cəmi</t>
    </r>
  </si>
  <si>
    <t>a) hesabların aparılması üzrə xidmətlərdən komisyon gəliri</t>
  </si>
  <si>
    <t>4a</t>
  </si>
  <si>
    <r>
      <t xml:space="preserve">b) məzənnə dəyişməsi daxil olmaqla, valyuta əməliyyatlarından xalis gəlir (itki), </t>
    </r>
    <r>
      <rPr>
        <i/>
        <sz val="10"/>
        <rFont val="Times New Roman"/>
        <family val="1"/>
        <charset val="204"/>
      </rPr>
      <t>cəmi</t>
    </r>
  </si>
  <si>
    <t>4b</t>
  </si>
  <si>
    <t>b1) xarici valyuta ticarəti üzrə gəlirlər (itkilər)</t>
  </si>
  <si>
    <t>4b1</t>
  </si>
  <si>
    <t>b2) xarici valyutada olan aktiv və passivlərin yenidən qiymətləndirilməsi uzrə gəlirlər (itkilər)</t>
  </si>
  <si>
    <t>4b2</t>
  </si>
  <si>
    <t>c) digər xidmət növlərindən komisyon gəliri</t>
  </si>
  <si>
    <t>4c</t>
  </si>
  <si>
    <t xml:space="preserve">d) qiymətli kağızların satışı üzrə gəlir (zərər) </t>
  </si>
  <si>
    <t>4d</t>
  </si>
  <si>
    <r>
      <t>e) təsərrüfat cəmiyyətlərdə iştirakdan və realizə edilən qiymətli kağızlara investisiyalardan gəlir, c</t>
    </r>
    <r>
      <rPr>
        <i/>
        <sz val="10"/>
        <rFont val="Times New Roman"/>
        <family val="1"/>
        <charset val="204"/>
      </rPr>
      <t>əmi</t>
    </r>
  </si>
  <si>
    <t>4e</t>
  </si>
  <si>
    <t xml:space="preserve">e1) icmallaşmamış törəmə təsərrüfat cəmiyyətlərində  (50%+1 səs hüququ verən səhm və ya başqa formada törəməsidirsə) iştirakdan gəlir </t>
  </si>
  <si>
    <t>4e1</t>
  </si>
  <si>
    <t>e2) icmallaşmamış digər təsərrüfat cəmiyyətlərində (50%-dən az) iştirakdan gəlir</t>
  </si>
  <si>
    <t>4e2</t>
  </si>
  <si>
    <t>f) qiymətli kağızların yenidən qiymətləndirilməsi üzrə gəlirlər (zərər)</t>
  </si>
  <si>
    <t>4f</t>
  </si>
  <si>
    <t>g) digər qeyri-faiz gəlir növləri</t>
  </si>
  <si>
    <t>4g</t>
  </si>
  <si>
    <r>
      <t>5. Qeyri-faiz xərcləri, c</t>
    </r>
    <r>
      <rPr>
        <b/>
        <i/>
        <sz val="10"/>
        <rFont val="Times New Roman"/>
        <family val="1"/>
        <charset val="204"/>
      </rPr>
      <t>əmi</t>
    </r>
  </si>
  <si>
    <r>
      <t>a) əmək haqqı və digər kompensasiya növləri, c</t>
    </r>
    <r>
      <rPr>
        <i/>
        <sz val="10"/>
        <rFont val="Times New Roman"/>
        <family val="1"/>
        <charset val="204"/>
      </rPr>
      <t>əmi</t>
    </r>
  </si>
  <si>
    <t>5a</t>
  </si>
  <si>
    <t>a1) əmək haqqı</t>
  </si>
  <si>
    <t>5a1</t>
  </si>
  <si>
    <t>a2) mükafatlar</t>
  </si>
  <si>
    <t>5a2</t>
  </si>
  <si>
    <t>a3) kompensasiya və müavinətlərin digər növləri</t>
  </si>
  <si>
    <t>5a3</t>
  </si>
  <si>
    <t>a4) sosial təminat xərcləri</t>
  </si>
  <si>
    <t>5a4</t>
  </si>
  <si>
    <t xml:space="preserve">a5) məşğulluq fonduna ayırmalar </t>
  </si>
  <si>
    <t>5a5</t>
  </si>
  <si>
    <r>
      <t>b) bank fəaliyyətində istifadə olunan əsas vəsaitlərlə bağlı xərclər, c</t>
    </r>
    <r>
      <rPr>
        <i/>
        <sz val="10"/>
        <rFont val="Times New Roman"/>
        <family val="1"/>
        <charset val="204"/>
      </rPr>
      <t>əmi</t>
    </r>
  </si>
  <si>
    <t>5b</t>
  </si>
  <si>
    <t xml:space="preserve">b1) icarə haqları </t>
  </si>
  <si>
    <t>5b1</t>
  </si>
  <si>
    <t>b2) köhnəlmə (amortizasiya)</t>
  </si>
  <si>
    <t>5b2</t>
  </si>
  <si>
    <t xml:space="preserve">b3) əsas vəsaitlərin saxlanması üçün maddi-texniki təminat xərcləri </t>
  </si>
  <si>
    <t>5b3</t>
  </si>
  <si>
    <t>b4) əsas vəsaitlərlə bağlı sair xərclər</t>
  </si>
  <si>
    <t>5b4</t>
  </si>
  <si>
    <t>c) göstərlimiş xidmətlər üzrə haqq və komissiya xərcləri</t>
  </si>
  <si>
    <t>5c</t>
  </si>
  <si>
    <t>d) digər qeyri-faiz xərclərinin sair növləri</t>
  </si>
  <si>
    <t>5d</t>
  </si>
  <si>
    <t>6. Əməliyyat mənfəəti (zərəri) (sətir 3 üstəgəl sətir 4 çıx sətir 5)</t>
  </si>
  <si>
    <r>
      <t xml:space="preserve">7.Aktivlər üzrə mümkün zərərlərin ödənilməsi üçün xüsusi ehtiyatın yaradılmasına ayırmalar (xərclər), </t>
    </r>
    <r>
      <rPr>
        <i/>
        <sz val="10"/>
        <rFont val="Times New Roman"/>
        <family val="1"/>
        <charset val="204"/>
      </rPr>
      <t>cəmi</t>
    </r>
  </si>
  <si>
    <t>a) kredit və depozit itkiləri üzrə ehtiyata ayırmalar</t>
  </si>
  <si>
    <t>7a</t>
  </si>
  <si>
    <t>b) investisiya və qiymətli kağızlar üzrə ehtiyata ayırmalar</t>
  </si>
  <si>
    <t>7b</t>
  </si>
  <si>
    <t>c) bank işində istifadə olunmayan əsas vəsaitlər üzrə ehtiyata ayırmalar</t>
  </si>
  <si>
    <t>7c</t>
  </si>
  <si>
    <t>d) digər aktivlər üzrə ehtiyata ayırmalar</t>
  </si>
  <si>
    <t>7d</t>
  </si>
  <si>
    <t>e) balansdankənar aktivlər üzrə ehtiyata ayirmalar</t>
  </si>
  <si>
    <t>7e</t>
  </si>
  <si>
    <t>8. Vergilər və bank fəaliyyəti ilə bağlı gözlənilməz xərclər ödənilənədək mənfəət (zərər) (sətir 6 çıx sətir 7)</t>
  </si>
  <si>
    <r>
      <t>9.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Gözlənilməz fəaliyyət növlərindən və əvvəlki dövr üçün uçotdakı dəyişikliklərdən gəlir (xırc), c</t>
    </r>
    <r>
      <rPr>
        <b/>
        <i/>
        <sz val="10"/>
        <rFont val="Times New Roman"/>
        <family val="1"/>
        <charset val="204"/>
      </rPr>
      <t>əmi</t>
    </r>
  </si>
  <si>
    <t>a) daşınmaz əmlakın satışından gəlir (xərc)</t>
  </si>
  <si>
    <t>9a</t>
  </si>
  <si>
    <t>b) sair gəlir (xərc)</t>
  </si>
  <si>
    <t>9b</t>
  </si>
  <si>
    <t>10. Vergilər ödənilənədək mənfəət (zərər) (sətir 8 üstəgəl (çıx) sətir 9)</t>
  </si>
  <si>
    <t>11. Mənfəətdən vergilər</t>
  </si>
  <si>
    <t>12. Xalis mənfəət (zərər) (sətir 10 çıx sətir 11)</t>
  </si>
  <si>
    <t>13.Elan olunmuş dividendlər, məbləğ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</si>
</sst>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center" vertical="top"/>
    </xf>
    <xf numFmtId="0" fontId="4" fillId="3" borderId="2" xfId="0" applyFont="1" applyFill="1" applyBorder="1" applyAlignment="1" applyProtection="1">
      <alignment horizontal="center" vertical="top"/>
    </xf>
    <xf numFmtId="0" fontId="4" fillId="3" borderId="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justify" vertical="top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right" vertical="top"/>
    </xf>
    <xf numFmtId="0" fontId="4" fillId="3" borderId="2" xfId="0" applyNumberFormat="1" applyFont="1" applyFill="1" applyBorder="1" applyAlignment="1" applyProtection="1">
      <alignment horizontal="right" vertical="top" wrapText="1"/>
    </xf>
    <xf numFmtId="0" fontId="1" fillId="3" borderId="2" xfId="0" applyFont="1" applyFill="1" applyBorder="1" applyAlignment="1" applyProtection="1">
      <alignment horizontal="left" vertical="top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right" vertical="top"/>
    </xf>
    <xf numFmtId="0" fontId="1" fillId="3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right" vertical="top"/>
      <protection locked="0"/>
    </xf>
    <xf numFmtId="0" fontId="1" fillId="0" borderId="2" xfId="0" applyNumberFormat="1" applyFont="1" applyFill="1" applyBorder="1" applyAlignment="1" applyProtection="1">
      <alignment horizontal="right" vertical="top" wrapText="1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NumberFormat="1" applyFont="1" applyFill="1" applyBorder="1" applyAlignment="1" applyProtection="1">
      <alignment horizontal="left" vertical="top" wrapText="1" indent="2"/>
      <protection locked="0"/>
    </xf>
    <xf numFmtId="0" fontId="1" fillId="3" borderId="2" xfId="0" applyFont="1" applyFill="1" applyBorder="1" applyAlignment="1" applyProtection="1">
      <alignment horizontal="left"/>
    </xf>
    <xf numFmtId="49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>
      <selection activeCell="A6" sqref="A6:B6"/>
    </sheetView>
  </sheetViews>
  <sheetFormatPr defaultRowHeight="15" x14ac:dyDescent="0.25"/>
  <cols>
    <col min="1" max="1" width="58.28515625" customWidth="1"/>
    <col min="6" max="6" width="22.140625" customWidth="1"/>
  </cols>
  <sheetData>
    <row r="1" spans="1:6" x14ac:dyDescent="0.25">
      <c r="A1" s="1"/>
      <c r="B1" s="2"/>
      <c r="C1" s="1"/>
      <c r="F1" s="3"/>
    </row>
    <row r="2" spans="1:6" ht="15.75" x14ac:dyDescent="0.25">
      <c r="A2" s="4" t="s">
        <v>0</v>
      </c>
      <c r="B2" s="4"/>
      <c r="C2" s="5"/>
      <c r="F2" s="3"/>
    </row>
    <row r="3" spans="1:6" x14ac:dyDescent="0.25">
      <c r="A3" s="1"/>
      <c r="B3" s="6"/>
      <c r="C3" s="7" t="s">
        <v>1</v>
      </c>
      <c r="F3" s="3"/>
    </row>
    <row r="4" spans="1:6" ht="25.5" x14ac:dyDescent="0.25">
      <c r="A4" s="8"/>
      <c r="B4" s="8"/>
      <c r="C4" s="9" t="s">
        <v>2</v>
      </c>
      <c r="D4" s="10" t="s">
        <v>3</v>
      </c>
      <c r="E4" s="10" t="s">
        <v>4</v>
      </c>
      <c r="F4" s="10" t="s">
        <v>5</v>
      </c>
    </row>
    <row r="5" spans="1:6" ht="102" x14ac:dyDescent="0.25">
      <c r="A5" s="11" t="s">
        <v>6</v>
      </c>
      <c r="B5" s="11"/>
      <c r="C5" s="12" t="s">
        <v>7</v>
      </c>
      <c r="D5" s="12" t="s">
        <v>7</v>
      </c>
      <c r="E5" s="12" t="s">
        <v>7</v>
      </c>
      <c r="F5" s="12" t="s">
        <v>7</v>
      </c>
    </row>
    <row r="6" spans="1:6" x14ac:dyDescent="0.25">
      <c r="A6" s="8">
        <v>1</v>
      </c>
      <c r="B6" s="8"/>
      <c r="C6" s="9">
        <v>2</v>
      </c>
      <c r="D6" s="10">
        <v>2</v>
      </c>
      <c r="E6" s="10">
        <v>2</v>
      </c>
      <c r="F6" s="10">
        <v>2</v>
      </c>
    </row>
    <row r="7" spans="1:6" ht="90" x14ac:dyDescent="0.25">
      <c r="A7" s="13" t="s">
        <v>8</v>
      </c>
      <c r="B7" s="14">
        <v>1</v>
      </c>
      <c r="C7" s="15">
        <f>C8+C64+C65+C66+C67+C68+C69+C70+C71+C72+C73</f>
        <v>12897.201010000001</v>
      </c>
      <c r="D7" s="16">
        <f>D8+D64+D65+D66+D67+D68+D69+D70+D71+D72+D73</f>
        <v>22681.824999999997</v>
      </c>
      <c r="E7" s="16">
        <f>E8+E64+E65+E66+E67+E68+E69+E70+E71+E72+E73</f>
        <v>31493.436809999999</v>
      </c>
      <c r="F7" s="16">
        <v>39547.873870000003</v>
      </c>
    </row>
    <row r="8" spans="1:6" x14ac:dyDescent="0.25">
      <c r="A8" s="17" t="s">
        <v>9</v>
      </c>
      <c r="B8" s="18" t="s">
        <v>10</v>
      </c>
      <c r="C8" s="19">
        <f>C9+C13+C28+C29+C30+C35+C40+C46+C47+C53++C54+C56+C55+C63</f>
        <v>12477.07676</v>
      </c>
      <c r="D8" s="20">
        <f>D9+D13+D28+D29+D30+D35+D40+D46+D47+D53++D54+D56+D55+D63</f>
        <v>21935.636799999997</v>
      </c>
      <c r="E8" s="20">
        <f>E9+E13+E28+E29+E30+E35+E40+E46+E47+E53++E54+E56+E55+E63</f>
        <v>30384.13017</v>
      </c>
      <c r="F8" s="20">
        <v>38042.221369999999</v>
      </c>
    </row>
    <row r="9" spans="1:6" x14ac:dyDescent="0.25">
      <c r="A9" s="17" t="s">
        <v>11</v>
      </c>
      <c r="B9" s="18" t="s">
        <v>12</v>
      </c>
      <c r="C9" s="19">
        <f>SUM(C10:C12)</f>
        <v>39.538069999999998</v>
      </c>
      <c r="D9" s="20">
        <f>SUM(D10:D12)</f>
        <v>79.827780000000004</v>
      </c>
      <c r="E9" s="20">
        <f>SUM(E10:E12)</f>
        <v>122.55123</v>
      </c>
      <c r="F9" s="20">
        <v>159.75537</v>
      </c>
    </row>
    <row r="10" spans="1:6" x14ac:dyDescent="0.25">
      <c r="A10" s="17" t="s">
        <v>13</v>
      </c>
      <c r="B10" s="18" t="s">
        <v>14</v>
      </c>
      <c r="C10" s="21">
        <v>5.9836799999999997</v>
      </c>
      <c r="D10" s="22">
        <v>10.425689999999999</v>
      </c>
      <c r="E10" s="22">
        <v>14.867699999999999</v>
      </c>
      <c r="F10" s="22">
        <v>18.609770000000001</v>
      </c>
    </row>
    <row r="11" spans="1:6" x14ac:dyDescent="0.25">
      <c r="A11" s="17" t="s">
        <v>15</v>
      </c>
      <c r="B11" s="18" t="s">
        <v>16</v>
      </c>
      <c r="C11" s="21">
        <v>0</v>
      </c>
      <c r="D11" s="22">
        <v>0</v>
      </c>
      <c r="E11" s="22">
        <v>0</v>
      </c>
      <c r="F11" s="22">
        <v>0</v>
      </c>
    </row>
    <row r="12" spans="1:6" x14ac:dyDescent="0.25">
      <c r="A12" s="23" t="s">
        <v>17</v>
      </c>
      <c r="B12" s="18" t="s">
        <v>18</v>
      </c>
      <c r="C12" s="21">
        <v>33.554389999999998</v>
      </c>
      <c r="D12" s="22">
        <v>69.402090000000001</v>
      </c>
      <c r="E12" s="22">
        <v>107.68353</v>
      </c>
      <c r="F12" s="22">
        <v>141.1456</v>
      </c>
    </row>
    <row r="13" spans="1:6" x14ac:dyDescent="0.25">
      <c r="A13" s="17" t="s">
        <v>19</v>
      </c>
      <c r="B13" s="18" t="s">
        <v>20</v>
      </c>
      <c r="C13" s="19">
        <f>SUM(C14:C27)</f>
        <v>1380.9257799999996</v>
      </c>
      <c r="D13" s="20">
        <f>SUM(D14:D27)</f>
        <v>1872.1961699999999</v>
      </c>
      <c r="E13" s="20">
        <f>SUM(E14:E27)</f>
        <v>2600.6200699999999</v>
      </c>
      <c r="F13" s="20">
        <v>3293.5577900000003</v>
      </c>
    </row>
    <row r="14" spans="1:6" x14ac:dyDescent="0.25">
      <c r="A14" s="17" t="s">
        <v>21</v>
      </c>
      <c r="B14" s="18" t="s">
        <v>22</v>
      </c>
      <c r="C14" s="21">
        <v>567.98622999999998</v>
      </c>
      <c r="D14" s="22">
        <v>1043.71993</v>
      </c>
      <c r="E14" s="22">
        <v>1413.4002700000001</v>
      </c>
      <c r="F14" s="22">
        <v>1778.66966</v>
      </c>
    </row>
    <row r="15" spans="1:6" x14ac:dyDescent="0.25">
      <c r="A15" s="17" t="s">
        <v>23</v>
      </c>
      <c r="B15" s="18" t="s">
        <v>24</v>
      </c>
      <c r="C15" s="21">
        <v>1.9638100000000001</v>
      </c>
      <c r="D15" s="22">
        <v>3.9197299999999999</v>
      </c>
      <c r="E15" s="22">
        <v>5.8567999999999998</v>
      </c>
      <c r="F15" s="22">
        <v>6.9919900000000004</v>
      </c>
    </row>
    <row r="16" spans="1:6" x14ac:dyDescent="0.25">
      <c r="A16" s="17" t="s">
        <v>25</v>
      </c>
      <c r="B16" s="18" t="s">
        <v>26</v>
      </c>
      <c r="C16" s="21">
        <v>1.0530200000000001</v>
      </c>
      <c r="D16" s="22">
        <v>2.1562000000000001</v>
      </c>
      <c r="E16" s="22">
        <v>3.1877200000000001</v>
      </c>
      <c r="F16" s="22">
        <v>3.7178300000000002</v>
      </c>
    </row>
    <row r="17" spans="1:6" x14ac:dyDescent="0.25">
      <c r="A17" s="23" t="s">
        <v>27</v>
      </c>
      <c r="B17" s="18" t="s">
        <v>28</v>
      </c>
      <c r="C17" s="21">
        <v>77.972040000000007</v>
      </c>
      <c r="D17" s="22">
        <v>150.46874</v>
      </c>
      <c r="E17" s="22">
        <v>224.58392000000001</v>
      </c>
      <c r="F17" s="22">
        <v>287.30847</v>
      </c>
    </row>
    <row r="18" spans="1:6" x14ac:dyDescent="0.25">
      <c r="A18" s="23" t="s">
        <v>29</v>
      </c>
      <c r="B18" s="18" t="s">
        <v>30</v>
      </c>
      <c r="C18" s="21">
        <v>2.6126499999999999</v>
      </c>
      <c r="D18" s="22">
        <v>5.2518000000000002</v>
      </c>
      <c r="E18" s="22">
        <v>7.8018799999999997</v>
      </c>
      <c r="F18" s="22">
        <v>9.9340600000000006</v>
      </c>
    </row>
    <row r="19" spans="1:6" x14ac:dyDescent="0.25">
      <c r="A19" s="23" t="s">
        <v>31</v>
      </c>
      <c r="B19" s="18" t="s">
        <v>32</v>
      </c>
      <c r="C19" s="21">
        <v>48.175660000000001</v>
      </c>
      <c r="D19" s="22">
        <v>84.566959999999995</v>
      </c>
      <c r="E19" s="22">
        <v>120.08601</v>
      </c>
      <c r="F19" s="22">
        <v>157.33134999999999</v>
      </c>
    </row>
    <row r="20" spans="1:6" x14ac:dyDescent="0.25">
      <c r="A20" s="23" t="s">
        <v>33</v>
      </c>
      <c r="B20" s="18" t="s">
        <v>34</v>
      </c>
      <c r="C20" s="21">
        <v>1.4507399999999999</v>
      </c>
      <c r="D20" s="22">
        <v>2.18343</v>
      </c>
      <c r="E20" s="22">
        <v>2.4668800000000002</v>
      </c>
      <c r="F20" s="22">
        <v>2.7432300000000001</v>
      </c>
    </row>
    <row r="21" spans="1:6" x14ac:dyDescent="0.25">
      <c r="A21" s="23" t="s">
        <v>35</v>
      </c>
      <c r="B21" s="18" t="s">
        <v>36</v>
      </c>
      <c r="C21" s="21">
        <v>9.2782099999999996</v>
      </c>
      <c r="D21" s="22">
        <v>15.92085</v>
      </c>
      <c r="E21" s="22">
        <v>20.458880000000001</v>
      </c>
      <c r="F21" s="22">
        <v>24.277809999999999</v>
      </c>
    </row>
    <row r="22" spans="1:6" x14ac:dyDescent="0.25">
      <c r="A22" s="23" t="s">
        <v>37</v>
      </c>
      <c r="B22" s="18" t="s">
        <v>38</v>
      </c>
      <c r="C22" s="21">
        <v>3.6288200000000002</v>
      </c>
      <c r="D22" s="22">
        <v>6.0690799999999996</v>
      </c>
      <c r="E22" s="22">
        <v>7.92964</v>
      </c>
      <c r="F22" s="22">
        <v>9.2367799999999995</v>
      </c>
    </row>
    <row r="23" spans="1:6" x14ac:dyDescent="0.25">
      <c r="A23" s="23" t="s">
        <v>39</v>
      </c>
      <c r="B23" s="18" t="s">
        <v>40</v>
      </c>
      <c r="C23" s="21">
        <v>426.15168</v>
      </c>
      <c r="D23" s="22">
        <v>86.13221999999999</v>
      </c>
      <c r="E23" s="22">
        <v>87.198099999999982</v>
      </c>
      <c r="F23" s="22">
        <v>87.481329999999986</v>
      </c>
    </row>
    <row r="24" spans="1:6" x14ac:dyDescent="0.25">
      <c r="A24" s="17" t="s">
        <v>41</v>
      </c>
      <c r="B24" s="18" t="s">
        <v>42</v>
      </c>
      <c r="C24" s="21">
        <v>140.39435</v>
      </c>
      <c r="D24" s="22">
        <v>280.75254999999999</v>
      </c>
      <c r="E24" s="22">
        <v>421.09642000000002</v>
      </c>
      <c r="F24" s="22">
        <v>536.48548000000005</v>
      </c>
    </row>
    <row r="25" spans="1:6" x14ac:dyDescent="0.25">
      <c r="A25" s="17" t="s">
        <v>43</v>
      </c>
      <c r="B25" s="18" t="s">
        <v>44</v>
      </c>
      <c r="C25" s="21">
        <v>0.216</v>
      </c>
      <c r="D25" s="22">
        <v>0.49439</v>
      </c>
      <c r="E25" s="22">
        <v>0.68113000000000001</v>
      </c>
      <c r="F25" s="22">
        <v>0.81598999999999999</v>
      </c>
    </row>
    <row r="26" spans="1:6" x14ac:dyDescent="0.25">
      <c r="A26" s="17" t="s">
        <v>45</v>
      </c>
      <c r="B26" s="18" t="s">
        <v>46</v>
      </c>
      <c r="C26" s="21">
        <v>0.18536</v>
      </c>
      <c r="D26" s="22">
        <v>0.23365</v>
      </c>
      <c r="E26" s="22">
        <v>0.23365</v>
      </c>
      <c r="F26" s="22">
        <v>0.23365</v>
      </c>
    </row>
    <row r="27" spans="1:6" x14ac:dyDescent="0.25">
      <c r="A27" s="17" t="s">
        <v>47</v>
      </c>
      <c r="B27" s="18" t="s">
        <v>48</v>
      </c>
      <c r="C27" s="21">
        <v>99.857209999999995</v>
      </c>
      <c r="D27" s="22">
        <v>190.32664</v>
      </c>
      <c r="E27" s="22">
        <v>285.63877000000002</v>
      </c>
      <c r="F27" s="22">
        <v>388.33015999999998</v>
      </c>
    </row>
    <row r="28" spans="1:6" x14ac:dyDescent="0.25">
      <c r="A28" s="17" t="s">
        <v>49</v>
      </c>
      <c r="B28" s="18" t="s">
        <v>50</v>
      </c>
      <c r="C28" s="21">
        <v>0.85821999999999998</v>
      </c>
      <c r="D28" s="22">
        <v>1.6596500000000001</v>
      </c>
      <c r="E28" s="22">
        <v>2.7199499999999999</v>
      </c>
      <c r="F28" s="22">
        <v>3.7531500000000002</v>
      </c>
    </row>
    <row r="29" spans="1:6" x14ac:dyDescent="0.25">
      <c r="A29" s="17" t="s">
        <v>51</v>
      </c>
      <c r="B29" s="18" t="s">
        <v>52</v>
      </c>
      <c r="C29" s="21">
        <v>16.687429999999999</v>
      </c>
      <c r="D29" s="22">
        <v>32.018990000000002</v>
      </c>
      <c r="E29" s="22">
        <v>46.277070000000002</v>
      </c>
      <c r="F29" s="22">
        <v>60.434089999999998</v>
      </c>
    </row>
    <row r="30" spans="1:6" x14ac:dyDescent="0.25">
      <c r="A30" s="17" t="s">
        <v>53</v>
      </c>
      <c r="B30" s="18" t="s">
        <v>54</v>
      </c>
      <c r="C30" s="19">
        <f>SUM(C31:C34)</f>
        <v>1306.2329199999999</v>
      </c>
      <c r="D30" s="20">
        <f>SUM(D31:D34)</f>
        <v>2527.4668299999998</v>
      </c>
      <c r="E30" s="20">
        <f>SUM(E31:E34)</f>
        <v>3681.8949600000001</v>
      </c>
      <c r="F30" s="20">
        <v>4743.7076699999998</v>
      </c>
    </row>
    <row r="31" spans="1:6" x14ac:dyDescent="0.25">
      <c r="A31" s="17" t="s">
        <v>55</v>
      </c>
      <c r="B31" s="18" t="s">
        <v>56</v>
      </c>
      <c r="C31" s="21">
        <v>133.04883000000001</v>
      </c>
      <c r="D31" s="22">
        <v>261.64999</v>
      </c>
      <c r="E31" s="22">
        <v>360.34613000000002</v>
      </c>
      <c r="F31" s="22">
        <v>431.79446000000002</v>
      </c>
    </row>
    <row r="32" spans="1:6" x14ac:dyDescent="0.25">
      <c r="A32" s="17" t="s">
        <v>57</v>
      </c>
      <c r="B32" s="18" t="s">
        <v>58</v>
      </c>
      <c r="C32" s="21">
        <v>7.6610199999999997</v>
      </c>
      <c r="D32" s="22">
        <v>14.95065</v>
      </c>
      <c r="E32" s="22">
        <v>21.241510000000002</v>
      </c>
      <c r="F32" s="22">
        <v>26.769780000000001</v>
      </c>
    </row>
    <row r="33" spans="1:6" x14ac:dyDescent="0.25">
      <c r="A33" s="17" t="s">
        <v>59</v>
      </c>
      <c r="B33" s="18" t="s">
        <v>60</v>
      </c>
      <c r="C33" s="21">
        <v>7.5462899999999999</v>
      </c>
      <c r="D33" s="22">
        <v>15.20218</v>
      </c>
      <c r="E33" s="22">
        <v>22.867460000000001</v>
      </c>
      <c r="F33" s="22">
        <v>30.282330000000002</v>
      </c>
    </row>
    <row r="34" spans="1:6" x14ac:dyDescent="0.25">
      <c r="A34" s="17" t="s">
        <v>61</v>
      </c>
      <c r="B34" s="18" t="s">
        <v>62</v>
      </c>
      <c r="C34" s="21">
        <v>1157.97678</v>
      </c>
      <c r="D34" s="22">
        <v>2235.66401</v>
      </c>
      <c r="E34" s="22">
        <v>3277.43986</v>
      </c>
      <c r="F34" s="22">
        <v>4254.8611000000001</v>
      </c>
    </row>
    <row r="35" spans="1:6" x14ac:dyDescent="0.25">
      <c r="A35" s="17" t="s">
        <v>63</v>
      </c>
      <c r="B35" s="18" t="s">
        <v>64</v>
      </c>
      <c r="C35" s="19">
        <f>SUM(C36:C39)</f>
        <v>1428.94058</v>
      </c>
      <c r="D35" s="20">
        <f>SUM(D36:D39)</f>
        <v>2651.2347999999997</v>
      </c>
      <c r="E35" s="20">
        <f>SUM(E36:E39)</f>
        <v>3539.4689899999998</v>
      </c>
      <c r="F35" s="20">
        <v>4307.4746400000004</v>
      </c>
    </row>
    <row r="36" spans="1:6" x14ac:dyDescent="0.25">
      <c r="A36" s="17" t="s">
        <v>65</v>
      </c>
      <c r="B36" s="18" t="s">
        <v>66</v>
      </c>
      <c r="C36" s="21">
        <v>269.32026000000002</v>
      </c>
      <c r="D36" s="22">
        <v>512.76405</v>
      </c>
      <c r="E36" s="22">
        <v>799.15461000000005</v>
      </c>
      <c r="F36" s="22">
        <v>1107.47705</v>
      </c>
    </row>
    <row r="37" spans="1:6" x14ac:dyDescent="0.25">
      <c r="A37" s="17" t="s">
        <v>67</v>
      </c>
      <c r="B37" s="18" t="s">
        <v>68</v>
      </c>
      <c r="C37" s="21">
        <v>768.23663999999997</v>
      </c>
      <c r="D37" s="22">
        <v>1517.4965999999999</v>
      </c>
      <c r="E37" s="22">
        <v>1771.7860900000001</v>
      </c>
      <c r="F37" s="22">
        <v>1978.67236</v>
      </c>
    </row>
    <row r="38" spans="1:6" x14ac:dyDescent="0.25">
      <c r="A38" s="17" t="s">
        <v>69</v>
      </c>
      <c r="B38" s="18" t="s">
        <v>70</v>
      </c>
      <c r="C38" s="21">
        <v>109.54414</v>
      </c>
      <c r="D38" s="22">
        <v>222.03227000000001</v>
      </c>
      <c r="E38" s="22">
        <v>333.91070000000002</v>
      </c>
      <c r="F38" s="22">
        <v>441.73297000000002</v>
      </c>
    </row>
    <row r="39" spans="1:6" x14ac:dyDescent="0.25">
      <c r="A39" s="17" t="s">
        <v>71</v>
      </c>
      <c r="B39" s="18" t="s">
        <v>72</v>
      </c>
      <c r="C39" s="21">
        <v>281.83954</v>
      </c>
      <c r="D39" s="22">
        <v>398.94188000000003</v>
      </c>
      <c r="E39" s="22">
        <v>634.61758999999995</v>
      </c>
      <c r="F39" s="22">
        <v>779.59226000000001</v>
      </c>
    </row>
    <row r="40" spans="1:6" x14ac:dyDescent="0.25">
      <c r="A40" s="17" t="s">
        <v>73</v>
      </c>
      <c r="B40" s="18" t="s">
        <v>74</v>
      </c>
      <c r="C40" s="19">
        <f>SUM(C41:C45)</f>
        <v>227.62360999999999</v>
      </c>
      <c r="D40" s="20">
        <f>SUM(D41:D45)</f>
        <v>433.96280999999999</v>
      </c>
      <c r="E40" s="20">
        <f>SUM(E41:E45)</f>
        <v>631.24657000000002</v>
      </c>
      <c r="F40" s="20">
        <v>827.23055999999997</v>
      </c>
    </row>
    <row r="41" spans="1:6" x14ac:dyDescent="0.25">
      <c r="A41" s="17" t="s">
        <v>75</v>
      </c>
      <c r="B41" s="18" t="s">
        <v>76</v>
      </c>
      <c r="C41" s="21">
        <v>126.84484999999999</v>
      </c>
      <c r="D41" s="22">
        <v>244.99597</v>
      </c>
      <c r="E41" s="22">
        <v>364.03316999999998</v>
      </c>
      <c r="F41" s="22">
        <v>471.90944000000002</v>
      </c>
    </row>
    <row r="42" spans="1:6" x14ac:dyDescent="0.25">
      <c r="A42" s="17" t="s">
        <v>77</v>
      </c>
      <c r="B42" s="18" t="s">
        <v>78</v>
      </c>
      <c r="C42" s="21">
        <v>1.3999200000000001</v>
      </c>
      <c r="D42" s="22">
        <v>1.4922</v>
      </c>
      <c r="E42" s="22">
        <v>1.4922</v>
      </c>
      <c r="F42" s="22">
        <v>1.4922</v>
      </c>
    </row>
    <row r="43" spans="1:6" x14ac:dyDescent="0.25">
      <c r="A43" s="17" t="s">
        <v>79</v>
      </c>
      <c r="B43" s="18" t="s">
        <v>80</v>
      </c>
      <c r="C43" s="21">
        <v>0</v>
      </c>
      <c r="D43" s="22">
        <v>0</v>
      </c>
      <c r="E43" s="22">
        <v>0</v>
      </c>
      <c r="F43" s="22">
        <v>0</v>
      </c>
    </row>
    <row r="44" spans="1:6" x14ac:dyDescent="0.25">
      <c r="A44" s="17" t="s">
        <v>81</v>
      </c>
      <c r="B44" s="18" t="s">
        <v>82</v>
      </c>
      <c r="C44" s="21">
        <v>3.5563400000000001</v>
      </c>
      <c r="D44" s="22">
        <v>6.8138100000000001</v>
      </c>
      <c r="E44" s="22">
        <v>10.308820000000001</v>
      </c>
      <c r="F44" s="22">
        <v>13.95112</v>
      </c>
    </row>
    <row r="45" spans="1:6" x14ac:dyDescent="0.25">
      <c r="A45" s="17" t="s">
        <v>83</v>
      </c>
      <c r="B45" s="18" t="s">
        <v>84</v>
      </c>
      <c r="C45" s="21">
        <v>95.822500000000005</v>
      </c>
      <c r="D45" s="22">
        <v>180.66083</v>
      </c>
      <c r="E45" s="22">
        <v>255.41238000000001</v>
      </c>
      <c r="F45" s="22">
        <v>339.87779999999998</v>
      </c>
    </row>
    <row r="46" spans="1:6" x14ac:dyDescent="0.25">
      <c r="A46" s="17" t="s">
        <v>85</v>
      </c>
      <c r="B46" s="18" t="s">
        <v>86</v>
      </c>
      <c r="C46" s="21">
        <v>14.590680000000001</v>
      </c>
      <c r="D46" s="22">
        <v>29.121970000000001</v>
      </c>
      <c r="E46" s="22">
        <v>48.210999999999999</v>
      </c>
      <c r="F46" s="22">
        <v>71.830420000000004</v>
      </c>
    </row>
    <row r="47" spans="1:6" x14ac:dyDescent="0.25">
      <c r="A47" s="17" t="s">
        <v>87</v>
      </c>
      <c r="B47" s="18" t="s">
        <v>88</v>
      </c>
      <c r="C47" s="19">
        <f>SUM(C48:C52)</f>
        <v>2242.3388500000001</v>
      </c>
      <c r="D47" s="20">
        <f>SUM(D48:D52)</f>
        <v>4163.0132699999995</v>
      </c>
      <c r="E47" s="20">
        <f>SUM(E48:E52)</f>
        <v>5483.5445399999999</v>
      </c>
      <c r="F47" s="20">
        <v>6698.1067800000001</v>
      </c>
    </row>
    <row r="48" spans="1:6" x14ac:dyDescent="0.25">
      <c r="A48" s="17" t="s">
        <v>89</v>
      </c>
      <c r="B48" s="18" t="s">
        <v>90</v>
      </c>
      <c r="C48" s="21">
        <v>110.74293</v>
      </c>
      <c r="D48" s="22">
        <v>204.59558000000001</v>
      </c>
      <c r="E48" s="22">
        <v>289.98525000000001</v>
      </c>
      <c r="F48" s="22">
        <v>366.50188000000003</v>
      </c>
    </row>
    <row r="49" spans="1:6" x14ac:dyDescent="0.25">
      <c r="A49" s="17" t="s">
        <v>91</v>
      </c>
      <c r="B49" s="18" t="s">
        <v>92</v>
      </c>
      <c r="C49" s="21">
        <v>20.689990000000002</v>
      </c>
      <c r="D49" s="22">
        <v>38.972070000000002</v>
      </c>
      <c r="E49" s="22">
        <v>56.093170000000001</v>
      </c>
      <c r="F49" s="22">
        <v>71.448419999999999</v>
      </c>
    </row>
    <row r="50" spans="1:6" x14ac:dyDescent="0.25">
      <c r="A50" s="17" t="s">
        <v>93</v>
      </c>
      <c r="B50" s="18" t="s">
        <v>94</v>
      </c>
      <c r="C50" s="21">
        <v>82.504379999999998</v>
      </c>
      <c r="D50" s="22">
        <v>165.02842999999999</v>
      </c>
      <c r="E50" s="22">
        <v>224.97529</v>
      </c>
      <c r="F50" s="22">
        <v>281.14983000000001</v>
      </c>
    </row>
    <row r="51" spans="1:6" x14ac:dyDescent="0.25">
      <c r="A51" s="17" t="s">
        <v>95</v>
      </c>
      <c r="B51" s="18" t="s">
        <v>96</v>
      </c>
      <c r="C51" s="21">
        <v>507.44621000000001</v>
      </c>
      <c r="D51" s="22">
        <v>962.18622999999991</v>
      </c>
      <c r="E51" s="22">
        <v>1352.9203699999998</v>
      </c>
      <c r="F51" s="22">
        <v>1763.6498099999999</v>
      </c>
    </row>
    <row r="52" spans="1:6" x14ac:dyDescent="0.25">
      <c r="A52" s="17" t="s">
        <v>97</v>
      </c>
      <c r="B52" s="18" t="s">
        <v>98</v>
      </c>
      <c r="C52" s="21">
        <v>1520.95534</v>
      </c>
      <c r="D52" s="22">
        <v>2792.2309599999999</v>
      </c>
      <c r="E52" s="22">
        <v>3559.5704599999999</v>
      </c>
      <c r="F52" s="22">
        <v>4215.3568400000004</v>
      </c>
    </row>
    <row r="53" spans="1:6" x14ac:dyDescent="0.25">
      <c r="A53" s="17" t="s">
        <v>99</v>
      </c>
      <c r="B53" s="18" t="s">
        <v>100</v>
      </c>
      <c r="C53" s="21">
        <v>1254.2056299999999</v>
      </c>
      <c r="D53" s="22">
        <v>2440.1122700000001</v>
      </c>
      <c r="E53" s="22">
        <v>3305.2660099999998</v>
      </c>
      <c r="F53" s="22">
        <v>4118.9490800000003</v>
      </c>
    </row>
    <row r="54" spans="1:6" x14ac:dyDescent="0.25">
      <c r="A54" s="17" t="s">
        <v>101</v>
      </c>
      <c r="B54" s="18" t="s">
        <v>102</v>
      </c>
      <c r="C54" s="21">
        <v>2.0535899999999998</v>
      </c>
      <c r="D54" s="22">
        <v>3.7559200000000001</v>
      </c>
      <c r="E54" s="22">
        <v>5.0171400000000004</v>
      </c>
      <c r="F54" s="22">
        <v>5.9875100000000003</v>
      </c>
    </row>
    <row r="55" spans="1:6" x14ac:dyDescent="0.25">
      <c r="A55" s="17" t="s">
        <v>103</v>
      </c>
      <c r="B55" s="18" t="s">
        <v>104</v>
      </c>
      <c r="C55" s="24">
        <v>0</v>
      </c>
      <c r="D55" s="25">
        <v>0</v>
      </c>
      <c r="E55" s="25">
        <v>0</v>
      </c>
      <c r="F55" s="25">
        <v>0</v>
      </c>
    </row>
    <row r="56" spans="1:6" x14ac:dyDescent="0.25">
      <c r="A56" s="17" t="s">
        <v>105</v>
      </c>
      <c r="B56" s="18" t="s">
        <v>106</v>
      </c>
      <c r="C56" s="19">
        <f>SUM(C57:C62)</f>
        <v>4556.6122299999997</v>
      </c>
      <c r="D56" s="20">
        <f>SUM(D57:D62)</f>
        <v>7702.8888599999991</v>
      </c>
      <c r="E56" s="20">
        <f>SUM(E57:E62)</f>
        <v>10914.6</v>
      </c>
      <c r="F56" s="20">
        <v>13745.401820000001</v>
      </c>
    </row>
    <row r="57" spans="1:6" x14ac:dyDescent="0.25">
      <c r="A57" s="17" t="s">
        <v>107</v>
      </c>
      <c r="B57" s="18" t="s">
        <v>108</v>
      </c>
      <c r="C57" s="21">
        <v>865.73681999999997</v>
      </c>
      <c r="D57" s="22">
        <v>1712.9046800000001</v>
      </c>
      <c r="E57" s="22">
        <v>2397.1622699999998</v>
      </c>
      <c r="F57" s="22">
        <v>3017.8654499999998</v>
      </c>
    </row>
    <row r="58" spans="1:6" x14ac:dyDescent="0.25">
      <c r="A58" s="17" t="s">
        <v>109</v>
      </c>
      <c r="B58" s="18" t="s">
        <v>110</v>
      </c>
      <c r="C58" s="21">
        <v>1539.4890700000001</v>
      </c>
      <c r="D58" s="22">
        <v>2750.1586600000001</v>
      </c>
      <c r="E58" s="22">
        <v>3976.7039500000001</v>
      </c>
      <c r="F58" s="22">
        <v>5067.6211599999997</v>
      </c>
    </row>
    <row r="59" spans="1:6" x14ac:dyDescent="0.25">
      <c r="A59" s="17" t="s">
        <v>111</v>
      </c>
      <c r="B59" s="18" t="s">
        <v>112</v>
      </c>
      <c r="C59" s="21">
        <v>334.08195000000001</v>
      </c>
      <c r="D59" s="22">
        <v>618.16638</v>
      </c>
      <c r="E59" s="22">
        <v>880.68601000000001</v>
      </c>
      <c r="F59" s="22">
        <v>1107.9180799999999</v>
      </c>
    </row>
    <row r="60" spans="1:6" x14ac:dyDescent="0.25">
      <c r="A60" s="17" t="s">
        <v>113</v>
      </c>
      <c r="B60" s="18" t="s">
        <v>114</v>
      </c>
      <c r="C60" s="21">
        <v>1419.5392899999999</v>
      </c>
      <c r="D60" s="22">
        <v>2310.9644899999998</v>
      </c>
      <c r="E60" s="22">
        <v>3067.0268500000002</v>
      </c>
      <c r="F60" s="22">
        <v>3687.8846199999998</v>
      </c>
    </row>
    <row r="61" spans="1:6" x14ac:dyDescent="0.25">
      <c r="A61" s="17" t="s">
        <v>115</v>
      </c>
      <c r="B61" s="18" t="s">
        <v>116</v>
      </c>
      <c r="C61" s="21">
        <v>326.51213999999999</v>
      </c>
      <c r="D61" s="22">
        <v>589.51441999999997</v>
      </c>
      <c r="E61" s="22">
        <v>833.69956000000002</v>
      </c>
      <c r="F61" s="22">
        <v>1054.3050599999999</v>
      </c>
    </row>
    <row r="62" spans="1:6" x14ac:dyDescent="0.25">
      <c r="A62" s="17" t="s">
        <v>117</v>
      </c>
      <c r="B62" s="18" t="s">
        <v>118</v>
      </c>
      <c r="C62" s="21">
        <v>71.252960000000002</v>
      </c>
      <c r="D62" s="22">
        <v>-278.81977000000001</v>
      </c>
      <c r="E62" s="22">
        <v>-240.67864</v>
      </c>
      <c r="F62" s="22">
        <v>-190.19255000000001</v>
      </c>
    </row>
    <row r="63" spans="1:6" x14ac:dyDescent="0.25">
      <c r="A63" s="17" t="s">
        <v>119</v>
      </c>
      <c r="B63" s="18" t="s">
        <v>120</v>
      </c>
      <c r="C63" s="21">
        <v>6.4691700000000001</v>
      </c>
      <c r="D63" s="22">
        <v>-1.62252</v>
      </c>
      <c r="E63" s="22">
        <v>2.7126400000000004</v>
      </c>
      <c r="F63" s="22">
        <v>6.032490000000001</v>
      </c>
    </row>
    <row r="64" spans="1:6" x14ac:dyDescent="0.25">
      <c r="A64" s="17" t="s">
        <v>121</v>
      </c>
      <c r="B64" s="18" t="s">
        <v>122</v>
      </c>
      <c r="C64" s="21">
        <v>0</v>
      </c>
      <c r="D64" s="22">
        <v>0</v>
      </c>
      <c r="E64" s="22">
        <v>0</v>
      </c>
      <c r="F64" s="22">
        <v>0</v>
      </c>
    </row>
    <row r="65" spans="1:6" x14ac:dyDescent="0.25">
      <c r="A65" s="17" t="s">
        <v>123</v>
      </c>
      <c r="B65" s="18" t="s">
        <v>124</v>
      </c>
      <c r="C65" s="21">
        <v>193.49</v>
      </c>
      <c r="D65" s="22">
        <v>382.14127999999999</v>
      </c>
      <c r="E65" s="22">
        <v>576.68115999999998</v>
      </c>
      <c r="F65" s="22">
        <v>838.89086999999995</v>
      </c>
    </row>
    <row r="66" spans="1:6" x14ac:dyDescent="0.25">
      <c r="A66" s="17" t="s">
        <v>125</v>
      </c>
      <c r="B66" s="18" t="s">
        <v>126</v>
      </c>
      <c r="C66" s="21">
        <v>0</v>
      </c>
      <c r="D66" s="22">
        <v>0</v>
      </c>
      <c r="E66" s="22">
        <v>0</v>
      </c>
      <c r="F66" s="22">
        <v>0</v>
      </c>
    </row>
    <row r="67" spans="1:6" x14ac:dyDescent="0.25">
      <c r="A67" s="17" t="s">
        <v>127</v>
      </c>
      <c r="B67" s="18" t="s">
        <v>128</v>
      </c>
      <c r="C67" s="21">
        <v>0</v>
      </c>
      <c r="D67" s="22">
        <v>0</v>
      </c>
      <c r="E67" s="22">
        <v>0</v>
      </c>
      <c r="F67" s="22">
        <v>0</v>
      </c>
    </row>
    <row r="68" spans="1:6" x14ac:dyDescent="0.25">
      <c r="A68" s="17" t="s">
        <v>129</v>
      </c>
      <c r="B68" s="18" t="s">
        <v>130</v>
      </c>
      <c r="C68" s="21">
        <v>0</v>
      </c>
      <c r="D68" s="22">
        <v>0</v>
      </c>
      <c r="E68" s="22">
        <v>0</v>
      </c>
      <c r="F68" s="22">
        <v>0</v>
      </c>
    </row>
    <row r="69" spans="1:6" x14ac:dyDescent="0.25">
      <c r="A69" s="17" t="s">
        <v>131</v>
      </c>
      <c r="B69" s="18" t="s">
        <v>132</v>
      </c>
      <c r="C69" s="21">
        <v>0</v>
      </c>
      <c r="D69" s="22">
        <v>0</v>
      </c>
      <c r="E69" s="22">
        <v>0</v>
      </c>
      <c r="F69" s="22">
        <v>0</v>
      </c>
    </row>
    <row r="70" spans="1:6" x14ac:dyDescent="0.25">
      <c r="A70" s="17" t="s">
        <v>133</v>
      </c>
      <c r="B70" s="18" t="s">
        <v>134</v>
      </c>
      <c r="C70" s="21">
        <v>0</v>
      </c>
      <c r="D70" s="22">
        <v>0</v>
      </c>
      <c r="E70" s="22">
        <v>0</v>
      </c>
      <c r="F70" s="22">
        <v>0</v>
      </c>
    </row>
    <row r="71" spans="1:6" x14ac:dyDescent="0.25">
      <c r="A71" s="17" t="s">
        <v>135</v>
      </c>
      <c r="B71" s="18" t="s">
        <v>136</v>
      </c>
      <c r="C71" s="21">
        <v>0</v>
      </c>
      <c r="D71" s="22">
        <v>0</v>
      </c>
      <c r="E71" s="22">
        <v>0</v>
      </c>
      <c r="F71" s="22">
        <v>0</v>
      </c>
    </row>
    <row r="72" spans="1:6" x14ac:dyDescent="0.25">
      <c r="A72" s="23" t="s">
        <v>137</v>
      </c>
      <c r="B72" s="18" t="s">
        <v>138</v>
      </c>
      <c r="C72" s="21">
        <v>1.6530499999999999</v>
      </c>
      <c r="D72" s="22">
        <v>6.6492300000000002</v>
      </c>
      <c r="E72" s="22">
        <v>12.230420000000001</v>
      </c>
      <c r="F72" s="22">
        <v>16.4254</v>
      </c>
    </row>
    <row r="73" spans="1:6" x14ac:dyDescent="0.25">
      <c r="A73" s="17" t="s">
        <v>139</v>
      </c>
      <c r="B73" s="18" t="s">
        <v>140</v>
      </c>
      <c r="C73" s="21">
        <v>224.9812</v>
      </c>
      <c r="D73" s="22">
        <v>357.39768999999995</v>
      </c>
      <c r="E73" s="22">
        <v>520.39505999999994</v>
      </c>
      <c r="F73" s="22">
        <v>650.33622999999989</v>
      </c>
    </row>
    <row r="74" spans="1:6" ht="64.5" x14ac:dyDescent="0.25">
      <c r="A74" s="13" t="s">
        <v>141</v>
      </c>
      <c r="B74" s="14">
        <v>2</v>
      </c>
      <c r="C74" s="15">
        <f>C75+C80+C81+C82+C83+C84+C85+C86+C87+C88+C89+C90+C91+C92</f>
        <v>7033.1321200000011</v>
      </c>
      <c r="D74" s="16">
        <f>D75+D80+D81+D82+D83+D84+D85+D86+D87+D88+D89+D90+D91+D92</f>
        <v>12165.517769999999</v>
      </c>
      <c r="E74" s="16">
        <f>E75+E80+E81+E82+E83+E84+E85+E86+E87+E88+E89+E90+E91+E92</f>
        <v>17349.003579999997</v>
      </c>
      <c r="F74" s="16">
        <v>22939.763460000002</v>
      </c>
    </row>
    <row r="75" spans="1:6" x14ac:dyDescent="0.25">
      <c r="A75" s="17" t="s">
        <v>142</v>
      </c>
      <c r="B75" s="18" t="s">
        <v>143</v>
      </c>
      <c r="C75" s="19">
        <f>SUM(C76:C79)</f>
        <v>4219.2158200000003</v>
      </c>
      <c r="D75" s="20">
        <f>SUM(D76:D79)</f>
        <v>6747.9474300000002</v>
      </c>
      <c r="E75" s="20">
        <f>SUM(E76:E79)</f>
        <v>9323.6415300000008</v>
      </c>
      <c r="F75" s="20">
        <v>11683.23804</v>
      </c>
    </row>
    <row r="76" spans="1:6" x14ac:dyDescent="0.25">
      <c r="A76" s="17" t="s">
        <v>144</v>
      </c>
      <c r="B76" s="18" t="s">
        <v>145</v>
      </c>
      <c r="C76" s="21">
        <v>259.86081999999999</v>
      </c>
      <c r="D76" s="22">
        <v>480.36308000000002</v>
      </c>
      <c r="E76" s="22">
        <v>553.75582999999995</v>
      </c>
      <c r="F76" s="22">
        <v>589.36675000000002</v>
      </c>
    </row>
    <row r="77" spans="1:6" x14ac:dyDescent="0.25">
      <c r="A77" s="17" t="s">
        <v>146</v>
      </c>
      <c r="B77" s="18" t="s">
        <v>147</v>
      </c>
      <c r="C77" s="21">
        <v>0.90412999999999999</v>
      </c>
      <c r="D77" s="22">
        <v>0.90412999999999999</v>
      </c>
      <c r="E77" s="22">
        <v>0.90412999999999999</v>
      </c>
      <c r="F77" s="22">
        <v>0.90412999999999999</v>
      </c>
    </row>
    <row r="78" spans="1:6" x14ac:dyDescent="0.25">
      <c r="A78" s="17" t="s">
        <v>148</v>
      </c>
      <c r="B78" s="18" t="s">
        <v>149</v>
      </c>
      <c r="C78" s="21">
        <v>3914.21837</v>
      </c>
      <c r="D78" s="22">
        <v>6146.74424</v>
      </c>
      <c r="E78" s="22">
        <v>8550.0073800000009</v>
      </c>
      <c r="F78" s="22">
        <v>10805.109770000001</v>
      </c>
    </row>
    <row r="79" spans="1:6" x14ac:dyDescent="0.25">
      <c r="A79" s="17" t="s">
        <v>150</v>
      </c>
      <c r="B79" s="18" t="s">
        <v>151</v>
      </c>
      <c r="C79" s="21">
        <v>44.232500000000002</v>
      </c>
      <c r="D79" s="22">
        <v>119.93598</v>
      </c>
      <c r="E79" s="22">
        <v>218.97418999999999</v>
      </c>
      <c r="F79" s="22">
        <v>287.85739000000001</v>
      </c>
    </row>
    <row r="80" spans="1:6" x14ac:dyDescent="0.25">
      <c r="A80" s="17" t="s">
        <v>152</v>
      </c>
      <c r="B80" s="18" t="s">
        <v>153</v>
      </c>
      <c r="C80" s="21">
        <v>180.05555000000001</v>
      </c>
      <c r="D80" s="22">
        <v>629.14355999999998</v>
      </c>
      <c r="E80" s="22">
        <v>1252.1880000000001</v>
      </c>
      <c r="F80" s="22">
        <v>1924.24838</v>
      </c>
    </row>
    <row r="81" spans="1:6" x14ac:dyDescent="0.25">
      <c r="A81" s="17" t="s">
        <v>154</v>
      </c>
      <c r="B81" s="18" t="s">
        <v>155</v>
      </c>
      <c r="C81" s="21">
        <v>0</v>
      </c>
      <c r="D81" s="22">
        <v>0</v>
      </c>
      <c r="E81" s="22">
        <v>0</v>
      </c>
      <c r="F81" s="22">
        <v>0</v>
      </c>
    </row>
    <row r="82" spans="1:6" x14ac:dyDescent="0.25">
      <c r="A82" s="17" t="s">
        <v>156</v>
      </c>
      <c r="B82" s="18" t="s">
        <v>157</v>
      </c>
      <c r="C82" s="21">
        <v>601.70397000000003</v>
      </c>
      <c r="D82" s="22">
        <v>1242.0996800000003</v>
      </c>
      <c r="E82" s="22">
        <v>1977.6371900000001</v>
      </c>
      <c r="F82" s="22">
        <v>3251.6965000000005</v>
      </c>
    </row>
    <row r="83" spans="1:6" x14ac:dyDescent="0.25">
      <c r="A83" s="17" t="s">
        <v>158</v>
      </c>
      <c r="B83" s="18" t="s">
        <v>159</v>
      </c>
      <c r="C83" s="21">
        <v>464.55591000000004</v>
      </c>
      <c r="D83" s="22">
        <v>911.12279000000001</v>
      </c>
      <c r="E83" s="22">
        <v>1298.13357</v>
      </c>
      <c r="F83" s="22">
        <v>1657.89714</v>
      </c>
    </row>
    <row r="84" spans="1:6" x14ac:dyDescent="0.25">
      <c r="A84" s="17" t="s">
        <v>160</v>
      </c>
      <c r="B84" s="18" t="s">
        <v>161</v>
      </c>
      <c r="C84" s="21">
        <v>90.668120000000002</v>
      </c>
      <c r="D84" s="22">
        <v>181.33622</v>
      </c>
      <c r="E84" s="22">
        <v>273.00067000000001</v>
      </c>
      <c r="F84" s="22">
        <v>416.03748000000002</v>
      </c>
    </row>
    <row r="85" spans="1:6" x14ac:dyDescent="0.25">
      <c r="A85" s="17" t="s">
        <v>162</v>
      </c>
      <c r="B85" s="18" t="s">
        <v>163</v>
      </c>
      <c r="C85" s="21">
        <v>505.07830999999999</v>
      </c>
      <c r="D85" s="22">
        <v>1057.9364800000001</v>
      </c>
      <c r="E85" s="22">
        <v>1608.3774400000002</v>
      </c>
      <c r="F85" s="22">
        <v>2192.90598</v>
      </c>
    </row>
    <row r="86" spans="1:6" x14ac:dyDescent="0.25">
      <c r="A86" s="26" t="s">
        <v>164</v>
      </c>
      <c r="B86" s="18" t="s">
        <v>165</v>
      </c>
      <c r="C86" s="21">
        <v>342.19538</v>
      </c>
      <c r="D86" s="22">
        <v>652.71303</v>
      </c>
      <c r="E86" s="22">
        <v>793.02526</v>
      </c>
      <c r="F86" s="22">
        <v>906.85837000000004</v>
      </c>
    </row>
    <row r="87" spans="1:6" x14ac:dyDescent="0.25">
      <c r="A87" s="26" t="s">
        <v>166</v>
      </c>
      <c r="B87" s="18" t="s">
        <v>167</v>
      </c>
      <c r="C87" s="21">
        <v>0</v>
      </c>
      <c r="D87" s="22">
        <v>0</v>
      </c>
      <c r="E87" s="22">
        <v>0</v>
      </c>
      <c r="F87" s="22">
        <v>0</v>
      </c>
    </row>
    <row r="88" spans="1:6" x14ac:dyDescent="0.25">
      <c r="A88" s="17" t="s">
        <v>168</v>
      </c>
      <c r="B88" s="18" t="s">
        <v>169</v>
      </c>
      <c r="C88" s="21">
        <v>0</v>
      </c>
      <c r="D88" s="22">
        <v>0</v>
      </c>
      <c r="E88" s="22">
        <v>0</v>
      </c>
      <c r="F88" s="22">
        <v>0</v>
      </c>
    </row>
    <row r="89" spans="1:6" x14ac:dyDescent="0.25">
      <c r="A89" s="17" t="s">
        <v>170</v>
      </c>
      <c r="B89" s="18" t="s">
        <v>171</v>
      </c>
      <c r="C89" s="21">
        <v>0</v>
      </c>
      <c r="D89" s="22">
        <v>0</v>
      </c>
      <c r="E89" s="22">
        <v>0</v>
      </c>
      <c r="F89" s="22">
        <v>0</v>
      </c>
    </row>
    <row r="90" spans="1:6" x14ac:dyDescent="0.25">
      <c r="A90" s="17" t="s">
        <v>172</v>
      </c>
      <c r="B90" s="18" t="s">
        <v>173</v>
      </c>
      <c r="C90" s="21">
        <v>0</v>
      </c>
      <c r="D90" s="22">
        <v>0</v>
      </c>
      <c r="E90" s="22">
        <v>0</v>
      </c>
      <c r="F90" s="22">
        <v>0</v>
      </c>
    </row>
    <row r="91" spans="1:6" x14ac:dyDescent="0.25">
      <c r="A91" s="17" t="s">
        <v>174</v>
      </c>
      <c r="B91" s="18" t="s">
        <v>175</v>
      </c>
      <c r="C91" s="21">
        <v>400.47078999999997</v>
      </c>
      <c r="D91" s="22">
        <v>476.09930999999995</v>
      </c>
      <c r="E91" s="22">
        <v>555.88064999999983</v>
      </c>
      <c r="F91" s="22">
        <v>639.76229999999987</v>
      </c>
    </row>
    <row r="92" spans="1:6" x14ac:dyDescent="0.25">
      <c r="A92" s="17" t="s">
        <v>176</v>
      </c>
      <c r="B92" s="18" t="s">
        <v>177</v>
      </c>
      <c r="C92" s="21">
        <v>229.18826999999999</v>
      </c>
      <c r="D92" s="22">
        <v>267.11926999999997</v>
      </c>
      <c r="E92" s="22">
        <v>267.11926999999997</v>
      </c>
      <c r="F92" s="22">
        <v>267.11926999999997</v>
      </c>
    </row>
    <row r="93" spans="1:6" ht="76.5" x14ac:dyDescent="0.25">
      <c r="A93" s="13" t="s">
        <v>178</v>
      </c>
      <c r="B93" s="14">
        <v>3</v>
      </c>
      <c r="C93" s="15">
        <f>C7-C74</f>
        <v>5864.0688899999996</v>
      </c>
      <c r="D93" s="16">
        <f>D7-D74</f>
        <v>10516.307229999999</v>
      </c>
      <c r="E93" s="16">
        <f>E7-E74</f>
        <v>14144.433230000002</v>
      </c>
      <c r="F93" s="16">
        <v>16608.110410000001</v>
      </c>
    </row>
    <row r="94" spans="1:6" ht="51.75" x14ac:dyDescent="0.25">
      <c r="A94" s="13" t="s">
        <v>179</v>
      </c>
      <c r="B94" s="14">
        <v>4</v>
      </c>
      <c r="C94" s="15">
        <f>C95+C96+C99+C100+C101+C104+C105</f>
        <v>13150.265429999999</v>
      </c>
      <c r="D94" s="16">
        <f>D95+D96+D99+D100+D101+D104+D105</f>
        <v>19631.210920000001</v>
      </c>
      <c r="E94" s="16">
        <f>E95+E96+E99+E100+E101+E104+E105</f>
        <v>24808.713540000001</v>
      </c>
      <c r="F94" s="16">
        <v>32260.672270000003</v>
      </c>
    </row>
    <row r="95" spans="1:6" x14ac:dyDescent="0.25">
      <c r="A95" s="17" t="s">
        <v>180</v>
      </c>
      <c r="B95" s="18" t="s">
        <v>181</v>
      </c>
      <c r="C95" s="21">
        <v>294.94697000000002</v>
      </c>
      <c r="D95" s="22">
        <v>665.95018000000005</v>
      </c>
      <c r="E95" s="22">
        <v>1260.5265999999999</v>
      </c>
      <c r="F95" s="22">
        <v>1823.4998000000001</v>
      </c>
    </row>
    <row r="96" spans="1:6" x14ac:dyDescent="0.25">
      <c r="A96" s="17" t="s">
        <v>182</v>
      </c>
      <c r="B96" s="18" t="s">
        <v>183</v>
      </c>
      <c r="C96" s="19">
        <f>SUM(C97:C98)</f>
        <v>-199.65973000000008</v>
      </c>
      <c r="D96" s="20">
        <f>SUM(D97:D98)</f>
        <v>1954.0029</v>
      </c>
      <c r="E96" s="20">
        <f>SUM(E97:E98)</f>
        <v>3908.5913800000003</v>
      </c>
      <c r="F96" s="20">
        <v>6672.44992</v>
      </c>
    </row>
    <row r="97" spans="1:6" x14ac:dyDescent="0.25">
      <c r="A97" s="17" t="s">
        <v>184</v>
      </c>
      <c r="B97" s="18" t="s">
        <v>185</v>
      </c>
      <c r="C97" s="21">
        <v>737.23659999999995</v>
      </c>
      <c r="D97" s="22">
        <v>2264.0502299999998</v>
      </c>
      <c r="E97" s="22">
        <v>4758.9231600000003</v>
      </c>
      <c r="F97" s="22">
        <v>7098.1358600000003</v>
      </c>
    </row>
    <row r="98" spans="1:6" x14ac:dyDescent="0.25">
      <c r="A98" s="17" t="s">
        <v>186</v>
      </c>
      <c r="B98" s="18" t="s">
        <v>187</v>
      </c>
      <c r="C98" s="21">
        <v>-936.89633000000003</v>
      </c>
      <c r="D98" s="22">
        <v>-310.04732999999993</v>
      </c>
      <c r="E98" s="22">
        <v>-850.33177999999987</v>
      </c>
      <c r="F98" s="22">
        <v>-425.68594000000007</v>
      </c>
    </row>
    <row r="99" spans="1:6" x14ac:dyDescent="0.25">
      <c r="A99" s="17" t="s">
        <v>188</v>
      </c>
      <c r="B99" s="18" t="s">
        <v>189</v>
      </c>
      <c r="C99" s="21">
        <v>10870.67872</v>
      </c>
      <c r="D99" s="22">
        <v>12731.07682</v>
      </c>
      <c r="E99" s="22">
        <v>15359.232689999999</v>
      </c>
      <c r="F99" s="22">
        <v>19445.517980000001</v>
      </c>
    </row>
    <row r="100" spans="1:6" x14ac:dyDescent="0.25">
      <c r="A100" s="17" t="s">
        <v>190</v>
      </c>
      <c r="B100" s="18" t="s">
        <v>191</v>
      </c>
      <c r="C100" s="21">
        <v>0</v>
      </c>
      <c r="D100" s="22">
        <v>0</v>
      </c>
      <c r="E100" s="22">
        <v>0</v>
      </c>
      <c r="F100" s="22">
        <v>0</v>
      </c>
    </row>
    <row r="101" spans="1:6" x14ac:dyDescent="0.25">
      <c r="A101" s="17" t="s">
        <v>192</v>
      </c>
      <c r="B101" s="18" t="s">
        <v>193</v>
      </c>
      <c r="C101" s="19">
        <f>SUM(C102:C103)</f>
        <v>0</v>
      </c>
      <c r="D101" s="20">
        <f>SUM(D102:D103)</f>
        <v>0</v>
      </c>
      <c r="E101" s="20">
        <f>SUM(E102:E103)</f>
        <v>0</v>
      </c>
      <c r="F101" s="20">
        <v>0</v>
      </c>
    </row>
    <row r="102" spans="1:6" x14ac:dyDescent="0.25">
      <c r="A102" s="17" t="s">
        <v>194</v>
      </c>
      <c r="B102" s="27" t="s">
        <v>195</v>
      </c>
      <c r="C102" s="21">
        <v>0</v>
      </c>
      <c r="D102" s="22">
        <v>0</v>
      </c>
      <c r="E102" s="22">
        <v>0</v>
      </c>
      <c r="F102" s="22">
        <v>0</v>
      </c>
    </row>
    <row r="103" spans="1:6" x14ac:dyDescent="0.25">
      <c r="A103" s="17" t="s">
        <v>196</v>
      </c>
      <c r="B103" s="27" t="s">
        <v>197</v>
      </c>
      <c r="C103" s="21">
        <v>0</v>
      </c>
      <c r="D103" s="22">
        <v>0</v>
      </c>
      <c r="E103" s="22">
        <v>0</v>
      </c>
      <c r="F103" s="22">
        <v>0</v>
      </c>
    </row>
    <row r="104" spans="1:6" x14ac:dyDescent="0.25">
      <c r="A104" s="23" t="s">
        <v>198</v>
      </c>
      <c r="B104" s="18" t="s">
        <v>199</v>
      </c>
      <c r="C104" s="21">
        <v>0</v>
      </c>
      <c r="D104" s="22">
        <v>0</v>
      </c>
      <c r="E104" s="22">
        <v>0</v>
      </c>
      <c r="F104" s="22">
        <v>0</v>
      </c>
    </row>
    <row r="105" spans="1:6" x14ac:dyDescent="0.25">
      <c r="A105" s="17" t="s">
        <v>200</v>
      </c>
      <c r="B105" s="18" t="s">
        <v>201</v>
      </c>
      <c r="C105" s="21">
        <v>2184.2994699999999</v>
      </c>
      <c r="D105" s="22">
        <v>4280.18102</v>
      </c>
      <c r="E105" s="22">
        <v>4280.3628699999999</v>
      </c>
      <c r="F105" s="22">
        <v>4319.2045699999999</v>
      </c>
    </row>
    <row r="106" spans="1:6" ht="51.75" x14ac:dyDescent="0.25">
      <c r="A106" s="13" t="s">
        <v>202</v>
      </c>
      <c r="B106" s="14">
        <v>5</v>
      </c>
      <c r="C106" s="15">
        <f>C107+C113+C118+C119</f>
        <v>21454.879199999999</v>
      </c>
      <c r="D106" s="16">
        <f>D107+D113+D118+D119</f>
        <v>31289.094080000003</v>
      </c>
      <c r="E106" s="16">
        <f>E107+E113+E118+E119</f>
        <v>38935.00632</v>
      </c>
      <c r="F106" s="16">
        <v>47386.027979999999</v>
      </c>
    </row>
    <row r="107" spans="1:6" x14ac:dyDescent="0.25">
      <c r="A107" s="17" t="s">
        <v>203</v>
      </c>
      <c r="B107" s="18" t="s">
        <v>204</v>
      </c>
      <c r="C107" s="19">
        <f>SUM(C108:C112)</f>
        <v>2199.79405</v>
      </c>
      <c r="D107" s="20">
        <f>SUM(D108:D112)</f>
        <v>4307.6190900000001</v>
      </c>
      <c r="E107" s="20">
        <f>SUM(E108:E112)</f>
        <v>6530.349189999999</v>
      </c>
      <c r="F107" s="20">
        <v>9127.4365999999991</v>
      </c>
    </row>
    <row r="108" spans="1:6" x14ac:dyDescent="0.25">
      <c r="A108" s="17" t="s">
        <v>205</v>
      </c>
      <c r="B108" s="18" t="s">
        <v>206</v>
      </c>
      <c r="C108" s="21">
        <v>1691.1394600000001</v>
      </c>
      <c r="D108" s="22">
        <v>3294.1206400000001</v>
      </c>
      <c r="E108" s="22">
        <v>4908.2840999999999</v>
      </c>
      <c r="F108" s="22">
        <v>6832.2892499999998</v>
      </c>
    </row>
    <row r="109" spans="1:6" x14ac:dyDescent="0.25">
      <c r="A109" s="17" t="s">
        <v>207</v>
      </c>
      <c r="B109" s="18" t="s">
        <v>208</v>
      </c>
      <c r="C109" s="21">
        <v>100.157</v>
      </c>
      <c r="D109" s="22">
        <v>189.21856</v>
      </c>
      <c r="E109" s="22">
        <v>292.31466999999998</v>
      </c>
      <c r="F109" s="22">
        <v>391.11093</v>
      </c>
    </row>
    <row r="110" spans="1:6" x14ac:dyDescent="0.25">
      <c r="A110" s="17" t="s">
        <v>209</v>
      </c>
      <c r="B110" s="18" t="s">
        <v>210</v>
      </c>
      <c r="C110" s="21">
        <v>27.494009999999999</v>
      </c>
      <c r="D110" s="22">
        <v>72.537779999999998</v>
      </c>
      <c r="E110" s="22">
        <v>201.29299</v>
      </c>
      <c r="F110" s="22">
        <v>331.99711000000002</v>
      </c>
    </row>
    <row r="111" spans="1:6" x14ac:dyDescent="0.25">
      <c r="A111" s="17" t="s">
        <v>211</v>
      </c>
      <c r="B111" s="18" t="s">
        <v>212</v>
      </c>
      <c r="C111" s="21">
        <v>381.00358</v>
      </c>
      <c r="D111" s="22">
        <v>751.74211000000003</v>
      </c>
      <c r="E111" s="22">
        <v>1128.4574299999999</v>
      </c>
      <c r="F111" s="22">
        <v>1572.0393099999999</v>
      </c>
    </row>
    <row r="112" spans="1:6" x14ac:dyDescent="0.25">
      <c r="A112" s="17" t="s">
        <v>213</v>
      </c>
      <c r="B112" s="18" t="s">
        <v>214</v>
      </c>
      <c r="C112" s="21">
        <v>0</v>
      </c>
      <c r="D112" s="22">
        <v>0</v>
      </c>
      <c r="E112" s="22">
        <v>0</v>
      </c>
      <c r="F112" s="22">
        <v>0</v>
      </c>
    </row>
    <row r="113" spans="1:6" x14ac:dyDescent="0.25">
      <c r="A113" s="17" t="s">
        <v>215</v>
      </c>
      <c r="B113" s="18" t="s">
        <v>216</v>
      </c>
      <c r="C113" s="19">
        <f>SUM(C114:C117)</f>
        <v>3057.1817099999998</v>
      </c>
      <c r="D113" s="20">
        <f>SUM(D114:D117)</f>
        <v>6180.4736199999998</v>
      </c>
      <c r="E113" s="20">
        <f>SUM(E114:E117)</f>
        <v>9322.8032800000001</v>
      </c>
      <c r="F113" s="20">
        <v>11744.418440000001</v>
      </c>
    </row>
    <row r="114" spans="1:6" x14ac:dyDescent="0.25">
      <c r="A114" s="17" t="s">
        <v>217</v>
      </c>
      <c r="B114" s="18" t="s">
        <v>218</v>
      </c>
      <c r="C114" s="21">
        <v>1401.21605</v>
      </c>
      <c r="D114" s="22">
        <v>2817.66896</v>
      </c>
      <c r="E114" s="22">
        <v>4229.8952900000004</v>
      </c>
      <c r="F114" s="22">
        <v>4870.1965200000004</v>
      </c>
    </row>
    <row r="115" spans="1:6" x14ac:dyDescent="0.25">
      <c r="A115" s="17" t="s">
        <v>219</v>
      </c>
      <c r="B115" s="18" t="s">
        <v>220</v>
      </c>
      <c r="C115" s="21">
        <v>915.25238999999999</v>
      </c>
      <c r="D115" s="22">
        <v>1849.59862</v>
      </c>
      <c r="E115" s="22">
        <v>2796.2975999999999</v>
      </c>
      <c r="F115" s="22">
        <v>3336.2171899999998</v>
      </c>
    </row>
    <row r="116" spans="1:6" x14ac:dyDescent="0.25">
      <c r="A116" s="17" t="s">
        <v>221</v>
      </c>
      <c r="B116" s="18" t="s">
        <v>222</v>
      </c>
      <c r="C116" s="21">
        <v>100.90177</v>
      </c>
      <c r="D116" s="22">
        <v>179.09031999999999</v>
      </c>
      <c r="E116" s="22">
        <v>249.90183999999999</v>
      </c>
      <c r="F116" s="22">
        <v>354.96577000000002</v>
      </c>
    </row>
    <row r="117" spans="1:6" x14ac:dyDescent="0.25">
      <c r="A117" s="17" t="s">
        <v>223</v>
      </c>
      <c r="B117" s="18" t="s">
        <v>224</v>
      </c>
      <c r="C117" s="21">
        <v>639.81150000000002</v>
      </c>
      <c r="D117" s="22">
        <v>1334.11572</v>
      </c>
      <c r="E117" s="22">
        <v>2046.7085500000001</v>
      </c>
      <c r="F117" s="22">
        <v>3183.0389599999999</v>
      </c>
    </row>
    <row r="118" spans="1:6" x14ac:dyDescent="0.25">
      <c r="A118" s="17" t="s">
        <v>225</v>
      </c>
      <c r="B118" s="18" t="s">
        <v>226</v>
      </c>
      <c r="C118" s="21">
        <v>12542.071889999999</v>
      </c>
      <c r="D118" s="22">
        <v>19720.05342</v>
      </c>
      <c r="E118" s="22">
        <v>21587.467559999997</v>
      </c>
      <c r="F118" s="22">
        <v>24441.112229999999</v>
      </c>
    </row>
    <row r="119" spans="1:6" x14ac:dyDescent="0.25">
      <c r="A119" s="17" t="s">
        <v>227</v>
      </c>
      <c r="B119" s="18" t="s">
        <v>228</v>
      </c>
      <c r="C119" s="21">
        <v>3655.8315500000003</v>
      </c>
      <c r="D119" s="22">
        <v>1080.9479500000004</v>
      </c>
      <c r="E119" s="22">
        <v>1494.3862900000004</v>
      </c>
      <c r="F119" s="22">
        <v>2073.0607100000007</v>
      </c>
    </row>
    <row r="120" spans="1:6" ht="102" x14ac:dyDescent="0.25">
      <c r="A120" s="13" t="s">
        <v>229</v>
      </c>
      <c r="B120" s="14">
        <v>6</v>
      </c>
      <c r="C120" s="15">
        <f>C93+C94-C106</f>
        <v>-2440.5448800000013</v>
      </c>
      <c r="D120" s="16">
        <f>D93+D94-D106</f>
        <v>-1141.5759300000027</v>
      </c>
      <c r="E120" s="16">
        <f>E93+E94-E106</f>
        <v>18.14045000000624</v>
      </c>
      <c r="F120" s="16">
        <v>1482.754700000005</v>
      </c>
    </row>
    <row r="121" spans="1:6" ht="165.75" x14ac:dyDescent="0.25">
      <c r="A121" s="28" t="s">
        <v>230</v>
      </c>
      <c r="B121" s="18">
        <v>7</v>
      </c>
      <c r="C121" s="19">
        <f>SUM(C122:C126)</f>
        <v>4182.6347599999999</v>
      </c>
      <c r="D121" s="20">
        <f>SUM(D122:D126)</f>
        <v>12664.696769999999</v>
      </c>
      <c r="E121" s="20">
        <f>SUM(E122:E126)</f>
        <v>22512.173169999998</v>
      </c>
      <c r="F121" s="20">
        <v>36969.880590000001</v>
      </c>
    </row>
    <row r="122" spans="1:6" x14ac:dyDescent="0.25">
      <c r="A122" s="17" t="s">
        <v>231</v>
      </c>
      <c r="B122" s="18" t="s">
        <v>232</v>
      </c>
      <c r="C122" s="21">
        <v>4238.4169700000002</v>
      </c>
      <c r="D122" s="22">
        <v>12738.600189999999</v>
      </c>
      <c r="E122" s="22">
        <v>22571.923839999999</v>
      </c>
      <c r="F122" s="22">
        <v>37004.434529999999</v>
      </c>
    </row>
    <row r="123" spans="1:6" x14ac:dyDescent="0.25">
      <c r="A123" s="17" t="s">
        <v>233</v>
      </c>
      <c r="B123" s="18" t="s">
        <v>234</v>
      </c>
      <c r="C123" s="21">
        <v>0</v>
      </c>
      <c r="D123" s="22">
        <v>0</v>
      </c>
      <c r="E123" s="22">
        <v>0</v>
      </c>
      <c r="F123" s="22">
        <v>0</v>
      </c>
    </row>
    <row r="124" spans="1:6" x14ac:dyDescent="0.25">
      <c r="A124" s="17" t="s">
        <v>235</v>
      </c>
      <c r="B124" s="18" t="s">
        <v>236</v>
      </c>
      <c r="C124" s="21">
        <v>0</v>
      </c>
      <c r="D124" s="22">
        <v>0</v>
      </c>
      <c r="E124" s="22">
        <v>0</v>
      </c>
      <c r="F124" s="22">
        <v>0</v>
      </c>
    </row>
    <row r="125" spans="1:6" x14ac:dyDescent="0.25">
      <c r="A125" s="17" t="s">
        <v>237</v>
      </c>
      <c r="B125" s="18" t="s">
        <v>238</v>
      </c>
      <c r="C125" s="21">
        <v>0</v>
      </c>
      <c r="D125" s="22">
        <v>0</v>
      </c>
      <c r="E125" s="22">
        <v>0</v>
      </c>
      <c r="F125" s="22">
        <v>0</v>
      </c>
    </row>
    <row r="126" spans="1:6" x14ac:dyDescent="0.25">
      <c r="A126" s="17" t="s">
        <v>239</v>
      </c>
      <c r="B126" s="18" t="s">
        <v>240</v>
      </c>
      <c r="C126" s="21">
        <v>-55.782209999999992</v>
      </c>
      <c r="D126" s="22">
        <v>-73.903419999999997</v>
      </c>
      <c r="E126" s="22">
        <v>-59.75067</v>
      </c>
      <c r="F126" s="22">
        <v>-34.553939999999997</v>
      </c>
    </row>
    <row r="127" spans="1:6" ht="178.5" x14ac:dyDescent="0.25">
      <c r="A127" s="13" t="s">
        <v>241</v>
      </c>
      <c r="B127" s="14">
        <v>8</v>
      </c>
      <c r="C127" s="19">
        <f>C120-C121</f>
        <v>-6623.1796400000012</v>
      </c>
      <c r="D127" s="20">
        <f>D120-D121</f>
        <v>-13806.272700000001</v>
      </c>
      <c r="E127" s="20">
        <f>E120-E121</f>
        <v>-22494.032719999992</v>
      </c>
      <c r="F127" s="20">
        <v>-35487.125889999996</v>
      </c>
    </row>
    <row r="128" spans="1:6" ht="179.25" x14ac:dyDescent="0.25">
      <c r="A128" s="13" t="s">
        <v>242</v>
      </c>
      <c r="B128" s="18">
        <v>9</v>
      </c>
      <c r="C128" s="19">
        <f>SUM(C129:C130)</f>
        <v>-4.5354999999999999</v>
      </c>
      <c r="D128" s="20">
        <f>SUM(D129:D130)</f>
        <v>-43.374279999999999</v>
      </c>
      <c r="E128" s="20">
        <f>SUM(E129:E130)</f>
        <v>-53.361719999999998</v>
      </c>
      <c r="F128" s="20">
        <v>-142.51024000000001</v>
      </c>
    </row>
    <row r="129" spans="1:6" x14ac:dyDescent="0.25">
      <c r="A129" s="17" t="s">
        <v>243</v>
      </c>
      <c r="B129" s="18" t="s">
        <v>244</v>
      </c>
      <c r="C129" s="21">
        <v>-4.5354999999999999</v>
      </c>
      <c r="D129" s="22">
        <v>-43.374279999999999</v>
      </c>
      <c r="E129" s="22">
        <v>-53.361719999999998</v>
      </c>
      <c r="F129" s="22">
        <v>-142.51024000000001</v>
      </c>
    </row>
    <row r="130" spans="1:6" x14ac:dyDescent="0.25">
      <c r="A130" s="17" t="s">
        <v>245</v>
      </c>
      <c r="B130" s="18" t="s">
        <v>246</v>
      </c>
      <c r="C130" s="21">
        <v>0</v>
      </c>
      <c r="D130" s="22">
        <v>0</v>
      </c>
      <c r="E130" s="22">
        <v>0</v>
      </c>
      <c r="F130" s="22">
        <v>0</v>
      </c>
    </row>
    <row r="131" spans="1:6" ht="127.5" x14ac:dyDescent="0.25">
      <c r="A131" s="13" t="s">
        <v>247</v>
      </c>
      <c r="B131" s="14">
        <v>10</v>
      </c>
      <c r="C131" s="19">
        <f>C127+C128</f>
        <v>-6627.7151400000012</v>
      </c>
      <c r="D131" s="20">
        <f>D127+D128</f>
        <v>-13849.646980000001</v>
      </c>
      <c r="E131" s="20">
        <f>E127+E128</f>
        <v>-22547.394439999993</v>
      </c>
      <c r="F131" s="20">
        <v>-35629.636129999999</v>
      </c>
    </row>
    <row r="132" spans="1:6" ht="38.25" x14ac:dyDescent="0.25">
      <c r="A132" s="13" t="s">
        <v>248</v>
      </c>
      <c r="B132" s="14">
        <v>11</v>
      </c>
      <c r="C132" s="21">
        <v>0</v>
      </c>
      <c r="D132" s="22">
        <v>0</v>
      </c>
      <c r="E132" s="22">
        <v>0</v>
      </c>
      <c r="F132" s="22">
        <v>0</v>
      </c>
    </row>
    <row r="133" spans="1:6" ht="76.5" x14ac:dyDescent="0.25">
      <c r="A133" s="13" t="s">
        <v>249</v>
      </c>
      <c r="B133" s="14">
        <v>12</v>
      </c>
      <c r="C133" s="15">
        <f>C131-C132</f>
        <v>-6627.7151400000012</v>
      </c>
      <c r="D133" s="16">
        <f>D131-D132</f>
        <v>-13849.646980000001</v>
      </c>
      <c r="E133" s="16">
        <f>E131-E132</f>
        <v>-22547.394439999993</v>
      </c>
      <c r="F133" s="16">
        <v>-35629.636129999999</v>
      </c>
    </row>
    <row r="134" spans="1:6" x14ac:dyDescent="0.25">
      <c r="A134" s="17" t="s">
        <v>250</v>
      </c>
      <c r="B134" s="18">
        <v>13</v>
      </c>
      <c r="C134" s="21">
        <v>0</v>
      </c>
      <c r="D134" s="22">
        <v>0</v>
      </c>
      <c r="E134" s="22">
        <v>0</v>
      </c>
      <c r="F134" s="22">
        <v>0</v>
      </c>
    </row>
  </sheetData>
  <mergeCells count="4">
    <mergeCell ref="A2:C2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2017-01-23T07:54:56Z</dcterms:created>
  <dcterms:modified xsi:type="dcterms:W3CDTF">2017-01-23T07:55:32Z</dcterms:modified>
</cp:coreProperties>
</file>